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16" tabRatio="500" activeTab="0"/>
  </bookViews>
  <sheets>
    <sheet name="mode d_emploi" sheetId="1" r:id="rId1"/>
    <sheet name="TABLEAU1" sheetId="2" r:id="rId2"/>
    <sheet name="TABLEAU2" sheetId="3" r:id="rId3"/>
  </sheets>
  <definedNames>
    <definedName name="Excel_BuiltIn_Print_Area" localSheetId="0">'mode d_emploi'!$A$1:$O$48</definedName>
    <definedName name="Excel_BuiltIn_Print_Area" localSheetId="1">'TABLEAU1'!$A$1:$AG$34</definedName>
    <definedName name="_xlnm.Print_Area" localSheetId="0">'mode d_emploi'!$A$1:$O$48</definedName>
    <definedName name="_xlnm.Print_Area" localSheetId="1">'TABLEAU1'!$A$1:$AG$34</definedName>
  </definedNames>
  <calcPr fullCalcOnLoad="1"/>
</workbook>
</file>

<file path=xl/sharedStrings.xml><?xml version="1.0" encoding="utf-8"?>
<sst xmlns="http://schemas.openxmlformats.org/spreadsheetml/2006/main" count="148" uniqueCount="103">
  <si>
    <t>DG</t>
  </si>
  <si>
    <t>3h globalisées</t>
  </si>
  <si>
    <t>au maximum</t>
  </si>
  <si>
    <t>Dont H.S.A.</t>
  </si>
  <si>
    <t>MATHS</t>
  </si>
  <si>
    <t>PHYS</t>
  </si>
  <si>
    <t>SVT</t>
  </si>
  <si>
    <t>TECH</t>
  </si>
  <si>
    <t>H/G/EMC</t>
  </si>
  <si>
    <t>FR</t>
  </si>
  <si>
    <t>LAT</t>
  </si>
  <si>
    <t>GREC</t>
  </si>
  <si>
    <t>AP</t>
  </si>
  <si>
    <t>EM</t>
  </si>
  <si>
    <t>ANG</t>
  </si>
  <si>
    <t>LCE ANG</t>
  </si>
  <si>
    <t>ESP</t>
  </si>
  <si>
    <t>Bil ESP</t>
  </si>
  <si>
    <t>LCE Esp</t>
  </si>
  <si>
    <t>ALL</t>
  </si>
  <si>
    <t>Bil ALL</t>
  </si>
  <si>
    <t>LCE ALL</t>
  </si>
  <si>
    <t>ITA</t>
  </si>
  <si>
    <t>Bil ITA</t>
  </si>
  <si>
    <t>LCE ITA</t>
  </si>
  <si>
    <t>Autre LV2</t>
  </si>
  <si>
    <t>LCR</t>
  </si>
  <si>
    <t>EPS</t>
  </si>
  <si>
    <t>SEGPA</t>
  </si>
  <si>
    <t>UPEA</t>
  </si>
  <si>
    <t>ULIS</t>
  </si>
  <si>
    <t>Totaux</t>
  </si>
  <si>
    <t>6èmes</t>
  </si>
  <si>
    <t>HORAIRES</t>
  </si>
  <si>
    <t>EFFECTIFS</t>
  </si>
  <si>
    <t>DIVISIONS</t>
  </si>
  <si>
    <t>S/A*</t>
  </si>
  <si>
    <t>Acc D*</t>
  </si>
  <si>
    <t>NB HEURES</t>
  </si>
  <si>
    <t>5èmes</t>
  </si>
  <si>
    <t>4èmes</t>
  </si>
  <si>
    <t>3èmes</t>
  </si>
  <si>
    <t>UPE2A</t>
  </si>
  <si>
    <t>Total</t>
  </si>
  <si>
    <t>Consommation/discipline</t>
  </si>
  <si>
    <t>*S/A (Soutien/approfondissement)</t>
  </si>
  <si>
    <t>mettre le nombre d’heures réalisées par des professeur.e.s de chaque discipline et prise sur la marche</t>
  </si>
  <si>
    <t>*Acc D (Accompagnement aux devoirs)</t>
  </si>
  <si>
    <t>AP: arts plastiques</t>
  </si>
  <si>
    <t>EM: Education musicale</t>
  </si>
  <si>
    <t>enseignement facultatif</t>
  </si>
  <si>
    <t>dotation complémentaire (autonomie de l'établissement ou dotation supplémentaire.</t>
  </si>
  <si>
    <t>diversité linguistique</t>
  </si>
  <si>
    <t>BILangue</t>
  </si>
  <si>
    <t>bilangue LV en 6e. L'arrêté indique 6h pour les 2 LV en 6e, pour l'anglais et la 2ème LV.</t>
  </si>
  <si>
    <t>A moduler si besoin</t>
  </si>
  <si>
    <t xml:space="preserve">LCE: </t>
  </si>
  <si>
    <t>langue et culture</t>
  </si>
  <si>
    <t>européenne</t>
  </si>
  <si>
    <t>horaires plafonds prévus par l'arrêté du 16 juin 2017: autonomie de l'établissement</t>
  </si>
  <si>
    <t xml:space="preserve">LCR: </t>
  </si>
  <si>
    <t>régionale</t>
  </si>
  <si>
    <t>Reliquat d'heures</t>
  </si>
  <si>
    <t>H/G/EC</t>
  </si>
  <si>
    <t>LATIN</t>
  </si>
  <si>
    <t>ANG total</t>
  </si>
  <si>
    <t>ESP total</t>
  </si>
  <si>
    <t>ALL total</t>
  </si>
  <si>
    <t>ITA total</t>
  </si>
  <si>
    <t>TOTAL 1</t>
  </si>
  <si>
    <t>Dot. spécifiques</t>
  </si>
  <si>
    <t>UNSS</t>
  </si>
  <si>
    <t>Section sportive</t>
  </si>
  <si>
    <t>Labo</t>
  </si>
  <si>
    <t>TOTAL 2</t>
  </si>
  <si>
    <t>Dispositifs</t>
  </si>
  <si>
    <t>Groupe 6ème</t>
  </si>
  <si>
    <t>Groupe 5ème</t>
  </si>
  <si>
    <t>Groupe 4ème</t>
  </si>
  <si>
    <t>Groupe 3ème</t>
  </si>
  <si>
    <t>Dédoublement 6ème</t>
  </si>
  <si>
    <t>Dédoublement 5ème</t>
  </si>
  <si>
    <t>Dédoublement 4ème</t>
  </si>
  <si>
    <t>Dédoublement 3</t>
  </si>
  <si>
    <t>Cointervention 6ème</t>
  </si>
  <si>
    <t>Cointervention 5ème</t>
  </si>
  <si>
    <t>Cointervention 4ème</t>
  </si>
  <si>
    <t>Cointervention 3ème</t>
  </si>
  <si>
    <t>chorale</t>
  </si>
  <si>
    <t>Autre (à  préciser)</t>
  </si>
  <si>
    <t>Total 4 par discipline</t>
  </si>
  <si>
    <t>SUPPORTS DEFINITIFS</t>
  </si>
  <si>
    <t>Heures postes</t>
  </si>
  <si>
    <t>HP (dotation - conso)</t>
  </si>
  <si>
    <t>HSA</t>
  </si>
  <si>
    <t>HSA (dotation - conso)</t>
  </si>
  <si>
    <t>Totaux discipline pour contrôle</t>
  </si>
  <si>
    <t>RELIQUAT DES HSA TRANSFORMABLES EN HSE</t>
  </si>
  <si>
    <t>S/A Maths</t>
  </si>
  <si>
    <t>S/A FR</t>
  </si>
  <si>
    <t>S/A soutien/approndissement: 1h financée par classe par la scandaleuse suppression de la technologie!</t>
  </si>
  <si>
    <t>petits groupes Soutien/Approfondissement</t>
  </si>
  <si>
    <t>Accompagnement aux devoirs 6e obligatoire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</si>
</sst>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47">
    <font>
      <sz val="10"/>
      <name val="Arial"/>
      <family val="2"/>
    </font>
    <font>
      <b/>
      <sz val="11"/>
      <name val="Arial"/>
      <family val="2"/>
    </font>
    <font>
      <sz val="11"/>
      <name val="Arial"/>
      <family val="2"/>
    </font>
    <font>
      <b/>
      <sz val="10"/>
      <name val="Arial"/>
      <family val="2"/>
    </font>
    <font>
      <sz val="10"/>
      <color indexed="9"/>
      <name val="Arial"/>
      <family val="2"/>
    </font>
    <font>
      <sz val="9"/>
      <name val="Arial"/>
      <family val="2"/>
    </font>
    <font>
      <b/>
      <sz val="9"/>
      <name val="Arial"/>
      <family val="2"/>
    </font>
    <font>
      <sz val="9"/>
      <color indexed="10"/>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Arial"/>
      <family val="0"/>
    </font>
    <font>
      <sz val="10"/>
      <color indexed="8"/>
      <name val="Arial"/>
      <family val="0"/>
    </font>
    <font>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9"/>
        <bgColor indexed="64"/>
      </patternFill>
    </fill>
    <fill>
      <patternFill patternType="solid">
        <fgColor indexed="57"/>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rgb="FFFF0000"/>
        <bgColor indexed="64"/>
      </patternFill>
    </fill>
    <fill>
      <patternFill patternType="solid">
        <fgColor rgb="FFFF0000"/>
        <bgColor indexed="64"/>
      </patternFill>
    </fill>
    <fill>
      <patternFill patternType="solid">
        <fgColor indexed="5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09">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1" fillId="0" borderId="12" xfId="0" applyFont="1" applyBorder="1" applyAlignment="1">
      <alignment/>
    </xf>
    <xf numFmtId="0" fontId="3" fillId="34" borderId="13" xfId="0" applyFont="1" applyFill="1" applyBorder="1" applyAlignment="1">
      <alignment horizontal="center"/>
    </xf>
    <xf numFmtId="0" fontId="3" fillId="35" borderId="13" xfId="0" applyFont="1" applyFill="1" applyBorder="1" applyAlignment="1">
      <alignment horizontal="center"/>
    </xf>
    <xf numFmtId="0" fontId="3" fillId="36" borderId="13" xfId="0" applyFont="1" applyFill="1" applyBorder="1" applyAlignment="1">
      <alignment horizontal="center"/>
    </xf>
    <xf numFmtId="0" fontId="3" fillId="34" borderId="14" xfId="0" applyFont="1" applyFill="1" applyBorder="1" applyAlignment="1">
      <alignment horizontal="center"/>
    </xf>
    <xf numFmtId="0" fontId="2" fillId="0" borderId="15" xfId="0" applyFont="1" applyBorder="1" applyAlignment="1">
      <alignment horizontal="center"/>
    </xf>
    <xf numFmtId="0" fontId="2" fillId="33" borderId="14" xfId="0" applyFont="1" applyFill="1" applyBorder="1" applyAlignment="1">
      <alignment/>
    </xf>
    <xf numFmtId="0" fontId="2" fillId="0" borderId="13" xfId="0" applyFont="1" applyBorder="1" applyAlignment="1">
      <alignment/>
    </xf>
    <xf numFmtId="0" fontId="2" fillId="37" borderId="13" xfId="0" applyFont="1" applyFill="1" applyBorder="1" applyAlignment="1">
      <alignment/>
    </xf>
    <xf numFmtId="0" fontId="2" fillId="38" borderId="13" xfId="0" applyFont="1" applyFill="1" applyBorder="1" applyAlignment="1">
      <alignment/>
    </xf>
    <xf numFmtId="0" fontId="2" fillId="35" borderId="13" xfId="0" applyFont="1" applyFill="1" applyBorder="1" applyAlignment="1">
      <alignment/>
    </xf>
    <xf numFmtId="0" fontId="2" fillId="0" borderId="14" xfId="0" applyFont="1" applyBorder="1" applyAlignment="1">
      <alignment horizontal="center"/>
    </xf>
    <xf numFmtId="0" fontId="2" fillId="33" borderId="13" xfId="0" applyFont="1" applyFill="1" applyBorder="1" applyAlignment="1">
      <alignment/>
    </xf>
    <xf numFmtId="0" fontId="2" fillId="0" borderId="14" xfId="0" applyFont="1" applyBorder="1" applyAlignment="1">
      <alignment/>
    </xf>
    <xf numFmtId="0" fontId="2" fillId="39" borderId="14" xfId="0" applyFont="1" applyFill="1" applyBorder="1" applyAlignment="1">
      <alignment/>
    </xf>
    <xf numFmtId="0" fontId="2" fillId="39" borderId="13" xfId="0" applyFont="1" applyFill="1" applyBorder="1" applyAlignment="1">
      <alignment/>
    </xf>
    <xf numFmtId="166" fontId="3" fillId="34" borderId="13" xfId="0" applyNumberFormat="1" applyFont="1" applyFill="1" applyBorder="1" applyAlignment="1">
      <alignment/>
    </xf>
    <xf numFmtId="166" fontId="3" fillId="34" borderId="14" xfId="0" applyNumberFormat="1" applyFont="1" applyFill="1" applyBorder="1" applyAlignment="1">
      <alignment horizontal="center"/>
    </xf>
    <xf numFmtId="0" fontId="1" fillId="33" borderId="13" xfId="0" applyFont="1" applyFill="1" applyBorder="1" applyAlignment="1">
      <alignment/>
    </xf>
    <xf numFmtId="0" fontId="2" fillId="0" borderId="16" xfId="0" applyFont="1" applyBorder="1" applyAlignment="1">
      <alignment horizontal="center"/>
    </xf>
    <xf numFmtId="166" fontId="3" fillId="39" borderId="13" xfId="0" applyNumberFormat="1" applyFont="1" applyFill="1" applyBorder="1" applyAlignment="1">
      <alignment/>
    </xf>
    <xf numFmtId="166" fontId="1" fillId="39" borderId="13" xfId="0" applyNumberFormat="1" applyFont="1" applyFill="1" applyBorder="1" applyAlignment="1">
      <alignment/>
    </xf>
    <xf numFmtId="166" fontId="1" fillId="39" borderId="14" xfId="0" applyNumberFormat="1" applyFont="1" applyFill="1" applyBorder="1" applyAlignment="1">
      <alignment horizontal="center"/>
    </xf>
    <xf numFmtId="0" fontId="2" fillId="0" borderId="17" xfId="0" applyFont="1" applyBorder="1" applyAlignment="1">
      <alignment horizontal="center"/>
    </xf>
    <xf numFmtId="166" fontId="3" fillId="0" borderId="13" xfId="0" applyNumberFormat="1" applyFont="1" applyFill="1" applyBorder="1" applyAlignment="1">
      <alignment/>
    </xf>
    <xf numFmtId="166" fontId="1" fillId="0" borderId="13" xfId="0" applyNumberFormat="1" applyFont="1" applyFill="1" applyBorder="1" applyAlignment="1">
      <alignment/>
    </xf>
    <xf numFmtId="166" fontId="1" fillId="0" borderId="14" xfId="0" applyNumberFormat="1" applyFont="1" applyFill="1" applyBorder="1" applyAlignment="1">
      <alignment horizontal="center"/>
    </xf>
    <xf numFmtId="166" fontId="3" fillId="40" borderId="13" xfId="0" applyNumberFormat="1" applyFont="1" applyFill="1" applyBorder="1" applyAlignment="1">
      <alignment/>
    </xf>
    <xf numFmtId="166" fontId="1" fillId="40" borderId="13" xfId="0" applyNumberFormat="1" applyFont="1" applyFill="1" applyBorder="1" applyAlignment="1">
      <alignment/>
    </xf>
    <xf numFmtId="166" fontId="1" fillId="40" borderId="14" xfId="0" applyNumberFormat="1" applyFont="1" applyFill="1" applyBorder="1" applyAlignment="1">
      <alignment horizontal="center"/>
    </xf>
    <xf numFmtId="0" fontId="0" fillId="0" borderId="0" xfId="0" applyFont="1" applyBorder="1" applyAlignment="1">
      <alignment horizontal="center" vertical="center" wrapText="1"/>
    </xf>
    <xf numFmtId="166" fontId="3" fillId="34" borderId="18" xfId="0" applyNumberFormat="1" applyFont="1" applyFill="1" applyBorder="1" applyAlignment="1">
      <alignment/>
    </xf>
    <xf numFmtId="166" fontId="2" fillId="0" borderId="0" xfId="0" applyNumberFormat="1" applyFont="1" applyFill="1" applyBorder="1" applyAlignment="1">
      <alignment/>
    </xf>
    <xf numFmtId="166" fontId="2" fillId="0" borderId="0" xfId="0" applyNumberFormat="1" applyFont="1" applyFill="1" applyBorder="1" applyAlignment="1">
      <alignment horizontal="center"/>
    </xf>
    <xf numFmtId="166" fontId="1" fillId="0" borderId="0" xfId="0" applyNumberFormat="1" applyFont="1" applyFill="1" applyBorder="1" applyAlignment="1">
      <alignment/>
    </xf>
    <xf numFmtId="166" fontId="0" fillId="0" borderId="0" xfId="0" applyNumberFormat="1" applyFont="1" applyFill="1" applyBorder="1" applyAlignment="1">
      <alignment/>
    </xf>
    <xf numFmtId="166" fontId="3" fillId="0" borderId="0" xfId="0" applyNumberFormat="1" applyFont="1" applyFill="1" applyBorder="1" applyAlignment="1">
      <alignment/>
    </xf>
    <xf numFmtId="166" fontId="0" fillId="0" borderId="0" xfId="0" applyNumberFormat="1" applyAlignment="1">
      <alignment/>
    </xf>
    <xf numFmtId="0" fontId="0" fillId="35" borderId="0" xfId="0" applyFont="1" applyFill="1" applyAlignment="1">
      <alignment/>
    </xf>
    <xf numFmtId="0" fontId="4" fillId="38" borderId="0" xfId="0" applyFont="1" applyFill="1" applyAlignment="1">
      <alignment/>
    </xf>
    <xf numFmtId="0" fontId="3" fillId="0" borderId="11" xfId="0" applyFont="1" applyBorder="1" applyAlignment="1">
      <alignment horizontal="center"/>
    </xf>
    <xf numFmtId="2" fontId="3" fillId="41" borderId="19" xfId="0" applyNumberFormat="1" applyFont="1" applyFill="1" applyBorder="1" applyAlignment="1">
      <alignment/>
    </xf>
    <xf numFmtId="0" fontId="6" fillId="34" borderId="13" xfId="0" applyFont="1" applyFill="1" applyBorder="1" applyAlignment="1">
      <alignment horizontal="center"/>
    </xf>
    <xf numFmtId="0" fontId="6" fillId="34" borderId="14" xfId="0" applyFont="1" applyFill="1" applyBorder="1" applyAlignment="1">
      <alignment horizontal="center"/>
    </xf>
    <xf numFmtId="0" fontId="6" fillId="34" borderId="15" xfId="0" applyFont="1" applyFill="1" applyBorder="1" applyAlignment="1">
      <alignment horizontal="center"/>
    </xf>
    <xf numFmtId="0" fontId="5" fillId="0" borderId="0" xfId="0" applyFont="1" applyAlignment="1">
      <alignment/>
    </xf>
    <xf numFmtId="166" fontId="6" fillId="34" borderId="13" xfId="0" applyNumberFormat="1" applyFont="1" applyFill="1" applyBorder="1" applyAlignment="1">
      <alignment/>
    </xf>
    <xf numFmtId="166" fontId="6" fillId="34" borderId="13" xfId="0" applyNumberFormat="1" applyFont="1" applyFill="1" applyBorder="1" applyAlignment="1">
      <alignment horizontal="center"/>
    </xf>
    <xf numFmtId="2" fontId="3" fillId="0" borderId="0" xfId="0" applyNumberFormat="1" applyFont="1" applyAlignment="1">
      <alignment horizontal="center"/>
    </xf>
    <xf numFmtId="166" fontId="6" fillId="0" borderId="0" xfId="0" applyNumberFormat="1" applyFont="1" applyAlignment="1">
      <alignment/>
    </xf>
    <xf numFmtId="166" fontId="6" fillId="34" borderId="20" xfId="0" applyNumberFormat="1" applyFont="1" applyFill="1" applyBorder="1" applyAlignment="1">
      <alignment horizontal="center"/>
    </xf>
    <xf numFmtId="166" fontId="6" fillId="0" borderId="20" xfId="0" applyNumberFormat="1" applyFont="1" applyFill="1" applyBorder="1" applyAlignment="1">
      <alignment horizontal="center"/>
    </xf>
    <xf numFmtId="166" fontId="6" fillId="0" borderId="20" xfId="0" applyNumberFormat="1" applyFont="1" applyBorder="1" applyAlignment="1">
      <alignment horizontal="center"/>
    </xf>
    <xf numFmtId="166" fontId="0" fillId="33" borderId="21" xfId="0" applyNumberFormat="1" applyFont="1" applyFill="1" applyBorder="1" applyAlignment="1">
      <alignment/>
    </xf>
    <xf numFmtId="166" fontId="0" fillId="33" borderId="21" xfId="0" applyNumberFormat="1" applyFont="1" applyFill="1" applyBorder="1" applyAlignment="1">
      <alignment horizontal="center"/>
    </xf>
    <xf numFmtId="166" fontId="0" fillId="33" borderId="22" xfId="0" applyNumberFormat="1" applyFont="1" applyFill="1" applyBorder="1" applyAlignment="1">
      <alignment horizontal="center"/>
    </xf>
    <xf numFmtId="166" fontId="0" fillId="41" borderId="23" xfId="0" applyNumberFormat="1" applyFont="1" applyFill="1" applyBorder="1" applyAlignment="1">
      <alignment/>
    </xf>
    <xf numFmtId="166" fontId="0" fillId="0" borderId="13" xfId="0" applyNumberFormat="1" applyFont="1" applyFill="1" applyBorder="1" applyAlignment="1">
      <alignment/>
    </xf>
    <xf numFmtId="166" fontId="0" fillId="0" borderId="13" xfId="0" applyNumberFormat="1" applyFont="1" applyFill="1" applyBorder="1" applyAlignment="1">
      <alignment horizontal="center"/>
    </xf>
    <xf numFmtId="166" fontId="0" fillId="0" borderId="14" xfId="0" applyNumberFormat="1" applyFont="1" applyFill="1" applyBorder="1" applyAlignment="1">
      <alignment horizontal="center"/>
    </xf>
    <xf numFmtId="166" fontId="0" fillId="0" borderId="24" xfId="0" applyNumberFormat="1" applyFont="1" applyFill="1" applyBorder="1" applyAlignment="1">
      <alignment horizontal="center"/>
    </xf>
    <xf numFmtId="166" fontId="0" fillId="0" borderId="15" xfId="0" applyNumberFormat="1" applyFont="1" applyFill="1" applyBorder="1" applyAlignment="1">
      <alignment horizontal="center"/>
    </xf>
    <xf numFmtId="166" fontId="0" fillId="0" borderId="25" xfId="0" applyNumberFormat="1" applyFont="1" applyFill="1" applyBorder="1" applyAlignment="1">
      <alignment/>
    </xf>
    <xf numFmtId="166" fontId="0" fillId="0" borderId="25" xfId="0" applyNumberFormat="1" applyFont="1" applyFill="1" applyBorder="1" applyAlignment="1">
      <alignment horizontal="center"/>
    </xf>
    <xf numFmtId="166" fontId="0" fillId="0" borderId="26" xfId="0" applyNumberFormat="1" applyFont="1" applyFill="1" applyBorder="1" applyAlignment="1">
      <alignment horizontal="center"/>
    </xf>
    <xf numFmtId="166" fontId="1" fillId="34" borderId="27" xfId="0" applyNumberFormat="1" applyFont="1" applyFill="1" applyBorder="1" applyAlignment="1">
      <alignment/>
    </xf>
    <xf numFmtId="166" fontId="1" fillId="34" borderId="27" xfId="0" applyNumberFormat="1" applyFont="1" applyFill="1" applyBorder="1" applyAlignment="1">
      <alignment horizontal="center"/>
    </xf>
    <xf numFmtId="166" fontId="1" fillId="34" borderId="28" xfId="0" applyNumberFormat="1" applyFont="1" applyFill="1" applyBorder="1" applyAlignment="1">
      <alignment horizontal="center"/>
    </xf>
    <xf numFmtId="166" fontId="3" fillId="34" borderId="29" xfId="0" applyNumberFormat="1" applyFont="1" applyFill="1" applyBorder="1" applyAlignment="1">
      <alignment/>
    </xf>
    <xf numFmtId="166" fontId="6" fillId="0" borderId="30" xfId="0" applyNumberFormat="1" applyFont="1" applyFill="1" applyBorder="1" applyAlignment="1">
      <alignment/>
    </xf>
    <xf numFmtId="166" fontId="6" fillId="0" borderId="0" xfId="0" applyNumberFormat="1" applyFont="1" applyFill="1" applyBorder="1" applyAlignment="1">
      <alignment/>
    </xf>
    <xf numFmtId="166" fontId="6" fillId="0" borderId="0" xfId="0" applyNumberFormat="1" applyFont="1" applyFill="1" applyBorder="1" applyAlignment="1">
      <alignment horizontal="center"/>
    </xf>
    <xf numFmtId="166" fontId="5" fillId="0" borderId="21" xfId="0" applyNumberFormat="1" applyFont="1" applyBorder="1" applyAlignment="1">
      <alignment/>
    </xf>
    <xf numFmtId="166" fontId="7" fillId="0" borderId="21" xfId="0" applyNumberFormat="1" applyFont="1" applyBorder="1" applyAlignment="1">
      <alignment horizontal="center"/>
    </xf>
    <xf numFmtId="166" fontId="7" fillId="0" borderId="31" xfId="0" applyNumberFormat="1" applyFont="1" applyBorder="1" applyAlignment="1">
      <alignment horizontal="center"/>
    </xf>
    <xf numFmtId="166" fontId="5" fillId="0" borderId="31" xfId="0" applyNumberFormat="1" applyFont="1" applyBorder="1" applyAlignment="1">
      <alignment horizontal="center"/>
    </xf>
    <xf numFmtId="166" fontId="5" fillId="41" borderId="23" xfId="0" applyNumberFormat="1" applyFont="1" applyFill="1" applyBorder="1" applyAlignment="1">
      <alignment/>
    </xf>
    <xf numFmtId="166" fontId="5" fillId="0" borderId="13" xfId="0" applyNumberFormat="1" applyFont="1" applyBorder="1" applyAlignment="1">
      <alignment/>
    </xf>
    <xf numFmtId="166" fontId="5" fillId="0" borderId="13" xfId="0" applyNumberFormat="1" applyFont="1" applyBorder="1" applyAlignment="1">
      <alignment horizontal="center"/>
    </xf>
    <xf numFmtId="166" fontId="5" fillId="0" borderId="15" xfId="0" applyNumberFormat="1" applyFont="1" applyBorder="1" applyAlignment="1">
      <alignment horizontal="center"/>
    </xf>
    <xf numFmtId="166" fontId="5" fillId="41" borderId="32" xfId="0" applyNumberFormat="1" applyFont="1" applyFill="1" applyBorder="1" applyAlignment="1">
      <alignment/>
    </xf>
    <xf numFmtId="166" fontId="5" fillId="0" borderId="14" xfId="0" applyNumberFormat="1" applyFont="1" applyBorder="1" applyAlignment="1">
      <alignment/>
    </xf>
    <xf numFmtId="166" fontId="5" fillId="0" borderId="14" xfId="0" applyNumberFormat="1" applyFont="1" applyBorder="1" applyAlignment="1">
      <alignment horizontal="center"/>
    </xf>
    <xf numFmtId="166" fontId="5" fillId="0" borderId="27" xfId="0" applyNumberFormat="1" applyFont="1" applyBorder="1" applyAlignment="1">
      <alignment/>
    </xf>
    <xf numFmtId="166" fontId="5" fillId="0" borderId="30" xfId="0" applyNumberFormat="1" applyFont="1" applyBorder="1" applyAlignment="1">
      <alignment/>
    </xf>
    <xf numFmtId="166" fontId="5" fillId="0" borderId="30" xfId="0" applyNumberFormat="1" applyFont="1" applyBorder="1" applyAlignment="1">
      <alignment horizontal="center"/>
    </xf>
    <xf numFmtId="166" fontId="5" fillId="0" borderId="33" xfId="0" applyNumberFormat="1" applyFont="1" applyBorder="1" applyAlignment="1">
      <alignment horizontal="center"/>
    </xf>
    <xf numFmtId="166" fontId="5" fillId="0" borderId="18" xfId="0" applyNumberFormat="1" applyFont="1" applyBorder="1" applyAlignment="1">
      <alignment/>
    </xf>
    <xf numFmtId="166" fontId="5" fillId="0" borderId="34" xfId="0" applyNumberFormat="1" applyFont="1" applyBorder="1" applyAlignment="1">
      <alignment horizontal="center"/>
    </xf>
    <xf numFmtId="166" fontId="5" fillId="0" borderId="20" xfId="0" applyNumberFormat="1" applyFont="1" applyBorder="1" applyAlignment="1">
      <alignment horizontal="center"/>
    </xf>
    <xf numFmtId="166" fontId="5" fillId="0" borderId="17" xfId="0" applyNumberFormat="1" applyFont="1" applyBorder="1" applyAlignment="1">
      <alignment horizontal="center"/>
    </xf>
    <xf numFmtId="166" fontId="5" fillId="41" borderId="35" xfId="0" applyNumberFormat="1" applyFont="1" applyFill="1" applyBorder="1" applyAlignment="1">
      <alignment/>
    </xf>
    <xf numFmtId="166" fontId="5" fillId="0" borderId="17" xfId="0" applyNumberFormat="1" applyFont="1" applyBorder="1" applyAlignment="1">
      <alignment/>
    </xf>
    <xf numFmtId="166" fontId="5" fillId="0" borderId="24" xfId="0" applyNumberFormat="1" applyFont="1" applyBorder="1" applyAlignment="1">
      <alignment/>
    </xf>
    <xf numFmtId="0" fontId="0" fillId="0" borderId="24" xfId="0" applyBorder="1" applyAlignment="1">
      <alignment horizontal="center"/>
    </xf>
    <xf numFmtId="0" fontId="0" fillId="0" borderId="15" xfId="0" applyBorder="1" applyAlignment="1">
      <alignment horizontal="center"/>
    </xf>
    <xf numFmtId="166" fontId="5" fillId="0" borderId="28" xfId="0" applyNumberFormat="1" applyFont="1" applyBorder="1" applyAlignment="1">
      <alignment/>
    </xf>
    <xf numFmtId="166" fontId="5" fillId="0" borderId="28" xfId="0" applyNumberFormat="1" applyFont="1" applyBorder="1" applyAlignment="1">
      <alignment horizontal="center"/>
    </xf>
    <xf numFmtId="166" fontId="5" fillId="41" borderId="18" xfId="0" applyNumberFormat="1" applyFont="1" applyFill="1" applyBorder="1" applyAlignment="1">
      <alignment/>
    </xf>
    <xf numFmtId="166" fontId="5" fillId="41" borderId="18" xfId="0" applyNumberFormat="1" applyFont="1" applyFill="1" applyBorder="1" applyAlignment="1">
      <alignment horizontal="center"/>
    </xf>
    <xf numFmtId="166" fontId="5" fillId="41" borderId="17" xfId="0" applyNumberFormat="1" applyFont="1" applyFill="1" applyBorder="1" applyAlignment="1">
      <alignment horizontal="center"/>
    </xf>
    <xf numFmtId="166" fontId="3" fillId="41" borderId="36" xfId="0" applyNumberFormat="1" applyFont="1" applyFill="1" applyBorder="1" applyAlignment="1">
      <alignment/>
    </xf>
    <xf numFmtId="166" fontId="3" fillId="34" borderId="25" xfId="0" applyNumberFormat="1" applyFont="1" applyFill="1" applyBorder="1" applyAlignment="1">
      <alignment vertical="center"/>
    </xf>
    <xf numFmtId="166" fontId="3" fillId="34" borderId="25" xfId="0" applyNumberFormat="1" applyFont="1" applyFill="1" applyBorder="1" applyAlignment="1">
      <alignment horizontal="center" vertical="center"/>
    </xf>
    <xf numFmtId="166" fontId="3" fillId="34" borderId="26" xfId="0" applyNumberFormat="1" applyFont="1" applyFill="1" applyBorder="1" applyAlignment="1">
      <alignment horizontal="center" vertical="center"/>
    </xf>
    <xf numFmtId="166" fontId="5" fillId="34" borderId="37" xfId="0" applyNumberFormat="1" applyFont="1" applyFill="1" applyBorder="1" applyAlignment="1">
      <alignment/>
    </xf>
    <xf numFmtId="0" fontId="3" fillId="0" borderId="0" xfId="0" applyFont="1" applyBorder="1" applyAlignment="1">
      <alignment horizontal="center"/>
    </xf>
    <xf numFmtId="2" fontId="0" fillId="0" borderId="0" xfId="0" applyNumberFormat="1" applyAlignment="1">
      <alignment/>
    </xf>
    <xf numFmtId="0" fontId="5" fillId="0" borderId="0" xfId="0" applyFont="1" applyBorder="1" applyAlignment="1">
      <alignment horizontal="center"/>
    </xf>
    <xf numFmtId="166" fontId="3" fillId="42" borderId="11" xfId="0" applyNumberFormat="1" applyFont="1" applyFill="1" applyBorder="1" applyAlignment="1">
      <alignment vertical="center"/>
    </xf>
    <xf numFmtId="2" fontId="8" fillId="0" borderId="0" xfId="0" applyNumberFormat="1" applyFont="1" applyBorder="1" applyAlignment="1">
      <alignment horizontal="center"/>
    </xf>
    <xf numFmtId="0" fontId="6" fillId="0" borderId="0" xfId="0" applyFont="1" applyBorder="1" applyAlignment="1">
      <alignment horizontal="center" vertical="center"/>
    </xf>
    <xf numFmtId="166" fontId="3" fillId="0" borderId="12" xfId="0" applyNumberFormat="1" applyFont="1" applyFill="1" applyBorder="1" applyAlignment="1">
      <alignment vertical="center"/>
    </xf>
    <xf numFmtId="166" fontId="8" fillId="0" borderId="0" xfId="0" applyNumberFormat="1" applyFont="1" applyBorder="1" applyAlignment="1">
      <alignment horizontal="center"/>
    </xf>
    <xf numFmtId="0" fontId="3" fillId="42" borderId="21" xfId="0" applyFont="1" applyFill="1" applyBorder="1" applyAlignment="1">
      <alignment horizontal="center"/>
    </xf>
    <xf numFmtId="0" fontId="0" fillId="0" borderId="23" xfId="0" applyFont="1" applyBorder="1" applyAlignment="1">
      <alignment/>
    </xf>
    <xf numFmtId="0" fontId="5" fillId="37" borderId="13" xfId="0" applyFont="1" applyFill="1" applyBorder="1" applyAlignment="1">
      <alignment horizontal="center"/>
    </xf>
    <xf numFmtId="0" fontId="5" fillId="37" borderId="13" xfId="0" applyFont="1" applyFill="1" applyBorder="1" applyAlignment="1">
      <alignment/>
    </xf>
    <xf numFmtId="0" fontId="5" fillId="37" borderId="24" xfId="0" applyFont="1" applyFill="1" applyBorder="1" applyAlignment="1">
      <alignment horizontal="center"/>
    </xf>
    <xf numFmtId="166" fontId="5" fillId="37" borderId="32" xfId="0" applyNumberFormat="1" applyFont="1" applyFill="1" applyBorder="1" applyAlignment="1">
      <alignment/>
    </xf>
    <xf numFmtId="166" fontId="3" fillId="37" borderId="0" xfId="0" applyNumberFormat="1" applyFont="1" applyFill="1" applyAlignment="1">
      <alignment/>
    </xf>
    <xf numFmtId="0" fontId="5" fillId="0" borderId="18" xfId="0" applyFont="1" applyBorder="1" applyAlignment="1">
      <alignment/>
    </xf>
    <xf numFmtId="0" fontId="5" fillId="0" borderId="13" xfId="0" applyFont="1" applyBorder="1" applyAlignment="1">
      <alignment horizontal="center"/>
    </xf>
    <xf numFmtId="0" fontId="5" fillId="0" borderId="24" xfId="0" applyFont="1" applyBorder="1" applyAlignment="1">
      <alignment horizontal="center"/>
    </xf>
    <xf numFmtId="166" fontId="5" fillId="41" borderId="32" xfId="0" applyNumberFormat="1" applyFont="1" applyFill="1" applyBorder="1" applyAlignment="1">
      <alignment vertical="center"/>
    </xf>
    <xf numFmtId="166" fontId="5" fillId="41" borderId="36" xfId="0" applyNumberFormat="1" applyFont="1" applyFill="1" applyBorder="1" applyAlignment="1">
      <alignment vertical="center"/>
    </xf>
    <xf numFmtId="166" fontId="5" fillId="41" borderId="13" xfId="0" applyNumberFormat="1" applyFont="1" applyFill="1" applyBorder="1" applyAlignment="1">
      <alignment/>
    </xf>
    <xf numFmtId="166" fontId="5" fillId="41" borderId="13" xfId="0" applyNumberFormat="1" applyFont="1" applyFill="1" applyBorder="1" applyAlignment="1">
      <alignment horizontal="center"/>
    </xf>
    <xf numFmtId="0" fontId="3" fillId="0" borderId="38" xfId="0" applyFont="1" applyBorder="1" applyAlignment="1">
      <alignment horizontal="center"/>
    </xf>
    <xf numFmtId="2" fontId="3" fillId="42" borderId="39" xfId="0" applyNumberFormat="1" applyFont="1" applyFill="1" applyBorder="1" applyAlignment="1">
      <alignment vertical="center"/>
    </xf>
    <xf numFmtId="0" fontId="9"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horizontal="center"/>
    </xf>
    <xf numFmtId="166" fontId="3" fillId="0" borderId="0" xfId="0" applyNumberFormat="1" applyFont="1" applyBorder="1" applyAlignment="1">
      <alignment/>
    </xf>
    <xf numFmtId="166" fontId="5" fillId="0" borderId="0" xfId="0" applyNumberFormat="1" applyFont="1" applyBorder="1" applyAlignment="1">
      <alignment/>
    </xf>
    <xf numFmtId="166" fontId="5" fillId="0" borderId="0" xfId="0" applyNumberFormat="1" applyFont="1" applyAlignment="1">
      <alignment/>
    </xf>
    <xf numFmtId="166" fontId="7" fillId="0" borderId="0" xfId="0" applyNumberFormat="1" applyFont="1" applyAlignment="1">
      <alignment/>
    </xf>
    <xf numFmtId="0" fontId="3" fillId="43" borderId="13" xfId="0" applyFont="1" applyFill="1" applyBorder="1" applyAlignment="1">
      <alignment horizontal="center"/>
    </xf>
    <xf numFmtId="0" fontId="0" fillId="38" borderId="0" xfId="0" applyFill="1" applyAlignment="1">
      <alignment/>
    </xf>
    <xf numFmtId="0" fontId="1" fillId="0" borderId="11" xfId="0" applyFont="1" applyBorder="1" applyAlignment="1">
      <alignment horizontal="center"/>
    </xf>
    <xf numFmtId="0" fontId="2" fillId="33" borderId="40" xfId="0" applyFont="1" applyFill="1" applyBorder="1" applyAlignment="1">
      <alignment horizontal="center"/>
    </xf>
    <xf numFmtId="0" fontId="2" fillId="37" borderId="0" xfId="0" applyFont="1" applyFill="1" applyBorder="1" applyAlignment="1">
      <alignment horizontal="center"/>
    </xf>
    <xf numFmtId="0" fontId="2" fillId="35" borderId="41" xfId="0" applyFont="1" applyFill="1" applyBorder="1" applyAlignment="1">
      <alignment horizontal="center"/>
    </xf>
    <xf numFmtId="0" fontId="2" fillId="34" borderId="11" xfId="0" applyFont="1" applyFill="1" applyBorder="1" applyAlignment="1">
      <alignment horizontal="center" vertical="center"/>
    </xf>
    <xf numFmtId="0" fontId="3" fillId="0" borderId="42" xfId="0" applyFont="1" applyBorder="1" applyAlignment="1">
      <alignment horizontal="center"/>
    </xf>
    <xf numFmtId="0" fontId="2" fillId="0" borderId="11" xfId="0" applyFont="1" applyBorder="1" applyAlignment="1">
      <alignment horizontal="center" vertical="center" wrapText="1"/>
    </xf>
    <xf numFmtId="0" fontId="3" fillId="34" borderId="19" xfId="0" applyFont="1" applyFill="1" applyBorder="1" applyAlignment="1">
      <alignment horizontal="center" vertical="center"/>
    </xf>
    <xf numFmtId="166" fontId="3" fillId="34" borderId="13" xfId="0" applyNumberFormat="1" applyFont="1" applyFill="1" applyBorder="1" applyAlignment="1">
      <alignment horizontal="center"/>
    </xf>
    <xf numFmtId="0" fontId="3" fillId="34" borderId="14" xfId="0" applyFont="1" applyFill="1" applyBorder="1" applyAlignment="1">
      <alignment horizontal="center"/>
    </xf>
    <xf numFmtId="166" fontId="3" fillId="0" borderId="13" xfId="0" applyNumberFormat="1" applyFont="1" applyFill="1" applyBorder="1" applyAlignment="1">
      <alignment horizontal="center"/>
    </xf>
    <xf numFmtId="0" fontId="1" fillId="0" borderId="0" xfId="0" applyFont="1" applyFill="1" applyBorder="1" applyAlignment="1">
      <alignment horizontal="center"/>
    </xf>
    <xf numFmtId="166" fontId="2"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35" borderId="0" xfId="0" applyFont="1" applyFill="1" applyBorder="1" applyAlignment="1">
      <alignment horizontal="center"/>
    </xf>
    <xf numFmtId="166" fontId="0" fillId="0" borderId="0" xfId="0" applyNumberFormat="1" applyFont="1" applyBorder="1" applyAlignment="1">
      <alignment/>
    </xf>
    <xf numFmtId="0" fontId="2" fillId="36" borderId="0" xfId="0" applyFont="1" applyFill="1" applyBorder="1" applyAlignment="1">
      <alignment horizontal="center"/>
    </xf>
    <xf numFmtId="0" fontId="0" fillId="36" borderId="0" xfId="0" applyFont="1" applyFill="1" applyBorder="1" applyAlignment="1">
      <alignment horizontal="center"/>
    </xf>
    <xf numFmtId="166" fontId="0" fillId="0" borderId="0" xfId="0" applyNumberFormat="1" applyFont="1" applyFill="1" applyBorder="1" applyAlignment="1">
      <alignment/>
    </xf>
    <xf numFmtId="0" fontId="3" fillId="41" borderId="11" xfId="0" applyFont="1" applyFill="1" applyBorder="1" applyAlignment="1">
      <alignment horizontal="center"/>
    </xf>
    <xf numFmtId="0" fontId="5" fillId="0" borderId="40" xfId="0" applyFont="1" applyBorder="1" applyAlignment="1">
      <alignment horizontal="center"/>
    </xf>
    <xf numFmtId="0" fontId="3" fillId="0" borderId="0" xfId="0" applyFont="1" applyBorder="1" applyAlignment="1">
      <alignment horizontal="center" vertical="center" wrapText="1"/>
    </xf>
    <xf numFmtId="0" fontId="3" fillId="0" borderId="11" xfId="0" applyFont="1" applyBorder="1" applyAlignment="1">
      <alignment horizontal="center"/>
    </xf>
    <xf numFmtId="0" fontId="6" fillId="34" borderId="13" xfId="0" applyFont="1" applyFill="1" applyBorder="1" applyAlignment="1">
      <alignment horizontal="center"/>
    </xf>
    <xf numFmtId="166" fontId="6" fillId="0" borderId="17" xfId="0" applyNumberFormat="1" applyFont="1" applyBorder="1" applyAlignment="1">
      <alignment horizontal="center"/>
    </xf>
    <xf numFmtId="166" fontId="6" fillId="34" borderId="30" xfId="0" applyNumberFormat="1" applyFont="1" applyFill="1" applyBorder="1" applyAlignment="1">
      <alignment horizontal="center"/>
    </xf>
    <xf numFmtId="166" fontId="6" fillId="0" borderId="18" xfId="0" applyNumberFormat="1" applyFont="1" applyBorder="1" applyAlignment="1">
      <alignment horizontal="center"/>
    </xf>
    <xf numFmtId="0" fontId="3" fillId="34" borderId="43" xfId="0" applyFont="1" applyFill="1" applyBorder="1" applyAlignment="1">
      <alignment horizontal="center"/>
    </xf>
    <xf numFmtId="166" fontId="0" fillId="33" borderId="21" xfId="0" applyNumberFormat="1" applyFont="1" applyFill="1" applyBorder="1" applyAlignment="1">
      <alignment horizontal="center"/>
    </xf>
    <xf numFmtId="0" fontId="0" fillId="39" borderId="42" xfId="0" applyFont="1" applyFill="1" applyBorder="1" applyAlignment="1">
      <alignment horizontal="center"/>
    </xf>
    <xf numFmtId="166" fontId="0" fillId="0" borderId="13" xfId="0" applyNumberFormat="1" applyFont="1" applyFill="1" applyBorder="1" applyAlignment="1">
      <alignment horizontal="center"/>
    </xf>
    <xf numFmtId="0" fontId="0" fillId="39" borderId="44" xfId="0" applyFont="1" applyFill="1" applyBorder="1" applyAlignment="1">
      <alignment horizontal="center"/>
    </xf>
    <xf numFmtId="166" fontId="0" fillId="0" borderId="25" xfId="0" applyNumberFormat="1" applyFont="1" applyFill="1" applyBorder="1" applyAlignment="1">
      <alignment horizontal="center"/>
    </xf>
    <xf numFmtId="0" fontId="1" fillId="34" borderId="27" xfId="0" applyFont="1" applyFill="1" applyBorder="1" applyAlignment="1">
      <alignment horizontal="center"/>
    </xf>
    <xf numFmtId="166" fontId="1" fillId="34" borderId="27" xfId="0" applyNumberFormat="1" applyFont="1" applyFill="1" applyBorder="1" applyAlignment="1">
      <alignment horizontal="center"/>
    </xf>
    <xf numFmtId="0" fontId="3" fillId="0" borderId="45" xfId="0" applyFont="1" applyBorder="1" applyAlignment="1">
      <alignment horizontal="center"/>
    </xf>
    <xf numFmtId="0" fontId="6" fillId="34" borderId="18" xfId="0" applyFont="1" applyFill="1" applyBorder="1" applyAlignment="1">
      <alignment horizontal="center"/>
    </xf>
    <xf numFmtId="166" fontId="6" fillId="0" borderId="0" xfId="0" applyNumberFormat="1" applyFont="1" applyFill="1" applyBorder="1" applyAlignment="1">
      <alignment horizontal="center"/>
    </xf>
    <xf numFmtId="0" fontId="5" fillId="39" borderId="13" xfId="0" applyFont="1" applyFill="1" applyBorder="1" applyAlignment="1">
      <alignment horizontal="center"/>
    </xf>
    <xf numFmtId="166" fontId="5" fillId="0" borderId="21" xfId="0" applyNumberFormat="1" applyFont="1" applyBorder="1" applyAlignment="1">
      <alignment horizontal="center"/>
    </xf>
    <xf numFmtId="166" fontId="5" fillId="0" borderId="13" xfId="0" applyNumberFormat="1" applyFont="1" applyBorder="1" applyAlignment="1">
      <alignment horizontal="center"/>
    </xf>
    <xf numFmtId="166" fontId="5" fillId="0" borderId="27" xfId="0" applyNumberFormat="1" applyFont="1" applyBorder="1" applyAlignment="1">
      <alignment horizontal="center"/>
    </xf>
    <xf numFmtId="0" fontId="5" fillId="44" borderId="13" xfId="0" applyFont="1" applyFill="1" applyBorder="1" applyAlignment="1">
      <alignment horizontal="center"/>
    </xf>
    <xf numFmtId="0" fontId="6" fillId="45" borderId="42" xfId="0" applyFont="1" applyFill="1" applyBorder="1" applyAlignment="1">
      <alignment horizontal="center"/>
    </xf>
    <xf numFmtId="166" fontId="5" fillId="41" borderId="18" xfId="0" applyNumberFormat="1" applyFont="1" applyFill="1" applyBorder="1" applyAlignment="1">
      <alignment horizontal="center"/>
    </xf>
    <xf numFmtId="0" fontId="1" fillId="34" borderId="44" xfId="0" applyFont="1" applyFill="1" applyBorder="1" applyAlignment="1">
      <alignment horizontal="center"/>
    </xf>
    <xf numFmtId="166" fontId="3" fillId="34" borderId="25" xfId="0" applyNumberFormat="1" applyFont="1" applyFill="1" applyBorder="1" applyAlignment="1">
      <alignment horizontal="center" vertical="center"/>
    </xf>
    <xf numFmtId="0" fontId="6" fillId="42" borderId="11" xfId="0" applyFont="1" applyFill="1" applyBorder="1" applyAlignment="1">
      <alignment horizontal="center" vertical="center"/>
    </xf>
    <xf numFmtId="0" fontId="6" fillId="0" borderId="46" xfId="0" applyFont="1" applyBorder="1" applyAlignment="1">
      <alignment horizontal="center" vertical="center"/>
    </xf>
    <xf numFmtId="0" fontId="6" fillId="45" borderId="43" xfId="0" applyFont="1" applyFill="1" applyBorder="1" applyAlignment="1">
      <alignment/>
    </xf>
    <xf numFmtId="0" fontId="3" fillId="42" borderId="21" xfId="0" applyFont="1" applyFill="1" applyBorder="1" applyAlignment="1">
      <alignment horizontal="center"/>
    </xf>
    <xf numFmtId="0" fontId="6" fillId="39" borderId="42" xfId="0" applyFont="1" applyFill="1" applyBorder="1" applyAlignment="1">
      <alignment/>
    </xf>
    <xf numFmtId="0" fontId="5" fillId="37" borderId="13" xfId="0" applyFont="1" applyFill="1" applyBorder="1" applyAlignment="1">
      <alignment horizontal="center"/>
    </xf>
    <xf numFmtId="0" fontId="3" fillId="37" borderId="47" xfId="0" applyFont="1" applyFill="1" applyBorder="1" applyAlignment="1">
      <alignment horizontal="center"/>
    </xf>
    <xf numFmtId="0" fontId="6" fillId="0" borderId="42" xfId="0" applyFont="1" applyFill="1" applyBorder="1" applyAlignment="1">
      <alignment/>
    </xf>
    <xf numFmtId="0" fontId="6" fillId="0" borderId="0" xfId="0" applyFont="1" applyBorder="1" applyAlignment="1">
      <alignment horizontal="center"/>
    </xf>
    <xf numFmtId="0" fontId="5" fillId="0" borderId="0" xfId="0" applyFont="1" applyBorder="1" applyAlignment="1">
      <alignment horizontal="center"/>
    </xf>
    <xf numFmtId="0" fontId="6" fillId="34" borderId="44" xfId="0" applyFont="1" applyFill="1" applyBorder="1" applyAlignment="1">
      <alignment horizontal="right"/>
    </xf>
    <xf numFmtId="0" fontId="6" fillId="34" borderId="19" xfId="0" applyFont="1" applyFill="1" applyBorder="1" applyAlignment="1">
      <alignment horizontal="center"/>
    </xf>
    <xf numFmtId="166" fontId="5" fillId="41" borderId="13" xfId="0" applyNumberFormat="1"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28575</xdr:rowOff>
    </xdr:from>
    <xdr:to>
      <xdr:col>13</xdr:col>
      <xdr:colOff>47625</xdr:colOff>
      <xdr:row>6</xdr:row>
      <xdr:rowOff>76200</xdr:rowOff>
    </xdr:to>
    <xdr:sp fLocksText="0">
      <xdr:nvSpPr>
        <xdr:cNvPr id="1" name="Text Box 1"/>
        <xdr:cNvSpPr txBox="1">
          <a:spLocks noChangeArrowheads="1"/>
        </xdr:cNvSpPr>
      </xdr:nvSpPr>
      <xdr:spPr>
        <a:xfrm>
          <a:off x="390525" y="28575"/>
          <a:ext cx="9372600" cy="1095375"/>
        </a:xfrm>
        <a:prstGeom prst="rect">
          <a:avLst/>
        </a:prstGeom>
        <a:solidFill>
          <a:srgbClr val="FFFFFF"/>
        </a:solidFill>
        <a:ln w="9525" cmpd="sng">
          <a:noFill/>
        </a:ln>
      </xdr:spPr>
      <xdr:txBody>
        <a:bodyPr vertOverflow="clip" wrap="square" lIns="36360" tIns="27360" rIns="36360" bIns="0"/>
        <a:p>
          <a:pPr algn="ctr">
            <a:defRPr/>
          </a:pPr>
          <a:r>
            <a:rPr lang="en-US" cap="none" sz="1400" b="1" i="0" u="none" baseline="0">
              <a:solidFill>
                <a:srgbClr val="000000"/>
              </a:solidFill>
              <a:latin typeface="Arial"/>
              <a:ea typeface="Arial"/>
              <a:cs typeface="Arial"/>
            </a:rPr>
            <a:t>TABLEAU DE RÉPARTITION DE LA DHG - MODE D'EMPLOI
</a:t>
          </a:r>
          <a:r>
            <a:rPr lang="en-US" cap="none" sz="14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calculs se répartissent en fait sur deux tableaux, présents sur deux feuilles différentes. 
</a:t>
          </a:r>
          <a:r>
            <a:rPr lang="en-US" cap="none" sz="1000" b="0" i="0" u="none" baseline="0">
              <a:solidFill>
                <a:srgbClr val="000000"/>
              </a:solidFill>
              <a:latin typeface="Arial"/>
              <a:ea typeface="Arial"/>
              <a:cs typeface="Arial"/>
            </a:rPr>
            <a:t>La sélection du premier onglet fait apparaître le tableau 1 ci-dessous. Il contient le nombre de divisions retenues pour l’année suivante.
</a:t>
          </a:r>
          <a:r>
            <a:rPr lang="en-US" cap="none" sz="1000" b="0" i="0" u="none" baseline="0">
              <a:solidFill>
                <a:srgbClr val="000000"/>
              </a:solidFill>
              <a:latin typeface="Arial"/>
              <a:ea typeface="Arial"/>
              <a:cs typeface="Arial"/>
            </a:rPr>
            <a:t>C’est une donnée qui doit être saisie (colonne C). Les zones de saisie sont ici représentées par des cellules sur fond vert.
</a:t>
          </a:r>
          <a:r>
            <a:rPr lang="en-US" cap="none" sz="1000" b="0" i="0" u="none" baseline="0">
              <a:solidFill>
                <a:srgbClr val="000000"/>
              </a:solidFill>
              <a:latin typeface="Arial"/>
              <a:ea typeface="Arial"/>
              <a:cs typeface="Arial"/>
            </a:rPr>
            <a:t>La sélection du deuxième onglet fait apparaître le tableau 2 ci-dessous.
</a:t>
          </a:r>
        </a:p>
      </xdr:txBody>
    </xdr:sp>
    <xdr:clientData/>
  </xdr:twoCellAnchor>
  <xdr:twoCellAnchor>
    <xdr:from>
      <xdr:col>0</xdr:col>
      <xdr:colOff>19050</xdr:colOff>
      <xdr:row>7</xdr:row>
      <xdr:rowOff>85725</xdr:rowOff>
    </xdr:from>
    <xdr:to>
      <xdr:col>6</xdr:col>
      <xdr:colOff>581025</xdr:colOff>
      <xdr:row>27</xdr:row>
      <xdr:rowOff>19050</xdr:rowOff>
    </xdr:to>
    <xdr:pic>
      <xdr:nvPicPr>
        <xdr:cNvPr id="2" name="Picture 3"/>
        <xdr:cNvPicPr preferRelativeResize="1">
          <a:picLocks noChangeAspect="1"/>
        </xdr:cNvPicPr>
      </xdr:nvPicPr>
      <xdr:blipFill>
        <a:blip r:embed="rId1"/>
        <a:srcRect r="2684" b="4647"/>
        <a:stretch>
          <a:fillRect/>
        </a:stretch>
      </xdr:blipFill>
      <xdr:spPr>
        <a:xfrm>
          <a:off x="19050" y="1666875"/>
          <a:ext cx="5019675" cy="3171825"/>
        </a:xfrm>
        <a:prstGeom prst="rect">
          <a:avLst/>
        </a:prstGeom>
        <a:noFill/>
        <a:ln w="9360" cmpd="sng">
          <a:solidFill>
            <a:srgbClr val="000000"/>
          </a:solidFill>
          <a:headEnd type="none"/>
          <a:tailEnd type="none"/>
        </a:ln>
      </xdr:spPr>
    </xdr:pic>
    <xdr:clientData/>
  </xdr:twoCellAnchor>
  <xdr:twoCellAnchor>
    <xdr:from>
      <xdr:col>0</xdr:col>
      <xdr:colOff>85725</xdr:colOff>
      <xdr:row>28</xdr:row>
      <xdr:rowOff>85725</xdr:rowOff>
    </xdr:from>
    <xdr:to>
      <xdr:col>6</xdr:col>
      <xdr:colOff>581025</xdr:colOff>
      <xdr:row>47</xdr:row>
      <xdr:rowOff>66675</xdr:rowOff>
    </xdr:to>
    <xdr:sp fLocksText="0">
      <xdr:nvSpPr>
        <xdr:cNvPr id="3" name="Text Box 4"/>
        <xdr:cNvSpPr txBox="1">
          <a:spLocks noChangeArrowheads="1"/>
        </xdr:cNvSpPr>
      </xdr:nvSpPr>
      <xdr:spPr>
        <a:xfrm>
          <a:off x="85725" y="5067300"/>
          <a:ext cx="4953000" cy="3057525"/>
        </a:xfrm>
        <a:prstGeom prst="rect">
          <a:avLst/>
        </a:prstGeom>
        <a:solidFill>
          <a:srgbClr val="FFFFFF"/>
        </a:solid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Avant même de saisir le nombre de classes, vous devez entrer la DHG avec le nombre d’HSA (représentée par les cellules B1 et C2). Elles fixent le maximum à ne pas dépasser. Ce montant est global, il inclut donc les heures dédiées à l’UPI. Ces montants sont recopiés automatiquement dans le tableau 2, au même endroit.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Quelques cellules du tableau 1 sont vertes, c’est le cas notamment du nombre de groupes de langues retenus, des options ouvertes ou pas. La présence des deux langues en sixième permet la saisie des deux fois 3 heures prévues en classe bilangue.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horaires qui figurent dans ce tableau sont les minima dus aux élèves. Ils s’imposent à l’EPLE, on ne peut y déroger.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L’ULISI fait l’objet d’un traitement particulier. S’agissant d’un dispositif nécessitant un enseignant spécialisé, il est assimilé à une matière. Mais un enseignant, quelle que soit sa discipline, peut fournir des heures spécifiques à ces élèves (ligne 24).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Vous avez, sur la dernière ligne, le nombre d’heures consommées par chaque discipline après cette première ventilation.
</a:t>
          </a:r>
          <a:r>
            <a:rPr lang="en-US" cap="none" sz="900" b="0" i="0" u="none" baseline="0">
              <a:solidFill>
                <a:srgbClr val="000000"/>
              </a:solidFill>
              <a:latin typeface="Arial"/>
              <a:ea typeface="Arial"/>
              <a:cs typeface="Arial"/>
            </a:rPr>
            <a:t>
</a:t>
          </a:r>
        </a:p>
      </xdr:txBody>
    </xdr:sp>
    <xdr:clientData/>
  </xdr:twoCellAnchor>
  <xdr:twoCellAnchor>
    <xdr:from>
      <xdr:col>8</xdr:col>
      <xdr:colOff>19050</xdr:colOff>
      <xdr:row>7</xdr:row>
      <xdr:rowOff>133350</xdr:rowOff>
    </xdr:from>
    <xdr:to>
      <xdr:col>14</xdr:col>
      <xdr:colOff>0</xdr:colOff>
      <xdr:row>27</xdr:row>
      <xdr:rowOff>142875</xdr:rowOff>
    </xdr:to>
    <xdr:pic>
      <xdr:nvPicPr>
        <xdr:cNvPr id="4" name="Picture 5"/>
        <xdr:cNvPicPr preferRelativeResize="1">
          <a:picLocks noChangeAspect="1"/>
        </xdr:cNvPicPr>
      </xdr:nvPicPr>
      <xdr:blipFill>
        <a:blip r:embed="rId2"/>
        <a:srcRect r="21520" b="10435"/>
        <a:stretch>
          <a:fillRect/>
        </a:stretch>
      </xdr:blipFill>
      <xdr:spPr>
        <a:xfrm>
          <a:off x="6019800" y="1714500"/>
          <a:ext cx="4438650" cy="3248025"/>
        </a:xfrm>
        <a:prstGeom prst="rect">
          <a:avLst/>
        </a:prstGeom>
        <a:noFill/>
        <a:ln w="9360" cmpd="sng">
          <a:solidFill>
            <a:srgbClr val="000000"/>
          </a:solidFill>
          <a:headEnd type="none"/>
          <a:tailEnd type="none"/>
        </a:ln>
      </xdr:spPr>
    </xdr:pic>
    <xdr:clientData/>
  </xdr:twoCellAnchor>
  <xdr:twoCellAnchor>
    <xdr:from>
      <xdr:col>8</xdr:col>
      <xdr:colOff>0</xdr:colOff>
      <xdr:row>28</xdr:row>
      <xdr:rowOff>66675</xdr:rowOff>
    </xdr:from>
    <xdr:to>
      <xdr:col>14</xdr:col>
      <xdr:colOff>485775</xdr:colOff>
      <xdr:row>47</xdr:row>
      <xdr:rowOff>95250</xdr:rowOff>
    </xdr:to>
    <xdr:sp fLocksText="0">
      <xdr:nvSpPr>
        <xdr:cNvPr id="5" name="Text Box 6"/>
        <xdr:cNvSpPr txBox="1">
          <a:spLocks noChangeArrowheads="1"/>
        </xdr:cNvSpPr>
      </xdr:nvSpPr>
      <xdr:spPr>
        <a:xfrm>
          <a:off x="6000750" y="5048250"/>
          <a:ext cx="4943475" cy="3105150"/>
        </a:xfrm>
        <a:prstGeom prst="rect">
          <a:avLst/>
        </a:prstGeom>
        <a:solidFill>
          <a:srgbClr val="FFFFFF"/>
        </a:solidFill>
        <a:ln w="9525" cmpd="sng">
          <a:noFill/>
        </a:ln>
      </xdr:spPr>
      <xdr:txBody>
        <a:bodyPr vertOverflow="clip" wrap="square" lIns="27360" tIns="18000" rIns="0" bIns="0"/>
        <a:p>
          <a:pPr algn="l">
            <a:defRPr/>
          </a:pPr>
          <a:r>
            <a:rPr lang="en-US" cap="none" sz="900" b="0" i="0" u="none" baseline="0">
              <a:solidFill>
                <a:srgbClr val="000000"/>
              </a:solidFill>
              <a:latin typeface="Arial"/>
              <a:ea typeface="Arial"/>
              <a:cs typeface="Arial"/>
            </a:rPr>
            <a:t>Le tableau 2 débute par le rappel du cumul des heures consommées par discipline (total 1 situé sur la ligne 4). À ce premier total, s’ajoutent les dotations spécifiques qui sont rappelées dans le document contenant les éléments de la DHG.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Viennent ensuite les dispositifs obligatoires dont la répartition est de la compétence de l’établissement. Ces heures doivent être réparties entre les enseignants des disciplines. Les zones de saisie sont cette fois désignées par des titres de lignes sur fonds vert.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Les informations à saisir le sont de la colonne C à 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Rien ne doit être saisi sur les lignes 12, 19 et 35. Elles contiennent des formules qui mettent à jour les consommations par discipline au fur et à mesure que l’on affecte les heures.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ligne 38 contient le nombre de postes que vous proposez pour la rentrée suivante, la ligne 39 contient l’équivalent en nombre d’heures postes. Ces deux renseignements doivent être saisis.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Le nombre d’heures supplémentaires années (ligne 41) est obtenu par le calcul (différence entre la ligne 35 et 39). Le reliquat des HSA transformable en HSE figure dans la cellule V43.
</a:t>
          </a:r>
        </a:p>
      </xdr:txBody>
    </xdr:sp>
    <xdr:clientData/>
  </xdr:twoCellAnchor>
  <xdr:twoCellAnchor>
    <xdr:from>
      <xdr:col>2</xdr:col>
      <xdr:colOff>228600</xdr:colOff>
      <xdr:row>6</xdr:row>
      <xdr:rowOff>266700</xdr:rowOff>
    </xdr:from>
    <xdr:to>
      <xdr:col>4</xdr:col>
      <xdr:colOff>400050</xdr:colOff>
      <xdr:row>7</xdr:row>
      <xdr:rowOff>76200</xdr:rowOff>
    </xdr:to>
    <xdr:sp fLocksText="0">
      <xdr:nvSpPr>
        <xdr:cNvPr id="6" name="Text Box 7"/>
        <xdr:cNvSpPr txBox="1">
          <a:spLocks noChangeArrowheads="1"/>
        </xdr:cNvSpPr>
      </xdr:nvSpPr>
      <xdr:spPr>
        <a:xfrm>
          <a:off x="1714500" y="1314450"/>
          <a:ext cx="1657350" cy="342900"/>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400" b="1" i="0" u="none" baseline="0">
              <a:solidFill>
                <a:srgbClr val="000000"/>
              </a:solidFill>
              <a:latin typeface="Arial"/>
              <a:ea typeface="Arial"/>
              <a:cs typeface="Arial"/>
            </a:rPr>
            <a:t>Tableau 1</a:t>
          </a:r>
        </a:p>
      </xdr:txBody>
    </xdr:sp>
    <xdr:clientData/>
  </xdr:twoCellAnchor>
  <xdr:twoCellAnchor>
    <xdr:from>
      <xdr:col>10</xdr:col>
      <xdr:colOff>47625</xdr:colOff>
      <xdr:row>6</xdr:row>
      <xdr:rowOff>304800</xdr:rowOff>
    </xdr:from>
    <xdr:to>
      <xdr:col>12</xdr:col>
      <xdr:colOff>209550</xdr:colOff>
      <xdr:row>7</xdr:row>
      <xdr:rowOff>142875</xdr:rowOff>
    </xdr:to>
    <xdr:sp fLocksText="0">
      <xdr:nvSpPr>
        <xdr:cNvPr id="7" name="Text Box 8"/>
        <xdr:cNvSpPr txBox="1">
          <a:spLocks noChangeArrowheads="1"/>
        </xdr:cNvSpPr>
      </xdr:nvSpPr>
      <xdr:spPr>
        <a:xfrm>
          <a:off x="7534275" y="1352550"/>
          <a:ext cx="1647825" cy="371475"/>
        </a:xfrm>
        <a:prstGeom prst="rect">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400" b="1" i="0" u="none" baseline="0">
              <a:solidFill>
                <a:srgbClr val="000000"/>
              </a:solidFill>
              <a:latin typeface="Arial"/>
              <a:ea typeface="Arial"/>
              <a:cs typeface="Arial"/>
            </a:rPr>
            <a:t>Tableau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H7:H49"/>
  <sheetViews>
    <sheetView showGridLines="0" tabSelected="1" zoomScale="75" zoomScaleNormal="75" zoomScalePageLayoutView="0" workbookViewId="0" topLeftCell="A9">
      <selection activeCell="A1" sqref="A1"/>
    </sheetView>
  </sheetViews>
  <sheetFormatPr defaultColWidth="11.140625" defaultRowHeight="12.75"/>
  <cols>
    <col min="1" max="6" width="11.140625" style="0" customWidth="1"/>
    <col min="7" max="7" width="16.421875" style="0" customWidth="1"/>
    <col min="8" max="8" width="6.7109375" style="0" customWidth="1"/>
  </cols>
  <sheetData>
    <row r="6" ht="18.75" customHeight="1"/>
    <row r="7" ht="42" customHeight="1">
      <c r="H7" s="1"/>
    </row>
    <row r="8" ht="12.75">
      <c r="H8" s="1"/>
    </row>
    <row r="9" ht="12.75">
      <c r="H9" s="1"/>
    </row>
    <row r="10" ht="12.75">
      <c r="H10" s="1"/>
    </row>
    <row r="11" ht="12.75">
      <c r="H11" s="1"/>
    </row>
    <row r="12" ht="12.75">
      <c r="H12" s="1"/>
    </row>
    <row r="13" ht="12.75">
      <c r="H13" s="1"/>
    </row>
    <row r="14" ht="12.75">
      <c r="H14" s="1"/>
    </row>
    <row r="15" ht="12.75">
      <c r="H15" s="1"/>
    </row>
    <row r="16" ht="12.75">
      <c r="H16" s="1"/>
    </row>
    <row r="17" ht="12.75">
      <c r="H17" s="1"/>
    </row>
    <row r="18" ht="12.75">
      <c r="H18" s="1"/>
    </row>
    <row r="19" ht="12.75">
      <c r="H19" s="1"/>
    </row>
    <row r="20" ht="12.75">
      <c r="H20" s="1"/>
    </row>
    <row r="21" ht="12.75">
      <c r="H21" s="1"/>
    </row>
    <row r="22" ht="12.75">
      <c r="H22" s="1"/>
    </row>
    <row r="23" ht="12.75">
      <c r="H23" s="1"/>
    </row>
    <row r="24" ht="12.75">
      <c r="H24" s="1"/>
    </row>
    <row r="25" ht="12.75">
      <c r="H25" s="1"/>
    </row>
    <row r="26" ht="12.75">
      <c r="H26" s="1"/>
    </row>
    <row r="27" ht="12.75">
      <c r="H27" s="1"/>
    </row>
    <row r="28" ht="12.75">
      <c r="H28" s="1"/>
    </row>
    <row r="29" ht="12.75">
      <c r="H29" s="1"/>
    </row>
    <row r="30" ht="12.75">
      <c r="H30" s="1"/>
    </row>
    <row r="31" ht="12.75">
      <c r="H31" s="1"/>
    </row>
    <row r="32" ht="12.75">
      <c r="H32" s="1"/>
    </row>
    <row r="33" ht="12.75">
      <c r="H33" s="1"/>
    </row>
    <row r="34" ht="12.75">
      <c r="H34" s="1"/>
    </row>
    <row r="35" ht="12.75">
      <c r="H35" s="1"/>
    </row>
    <row r="36" ht="12.75">
      <c r="H36" s="1"/>
    </row>
    <row r="37" ht="12.75">
      <c r="H37" s="1"/>
    </row>
    <row r="38" ht="12.75">
      <c r="H38" s="1"/>
    </row>
    <row r="39" ht="12.75">
      <c r="H39" s="1"/>
    </row>
    <row r="40" ht="12.75">
      <c r="H40" s="1"/>
    </row>
    <row r="41" ht="12.75">
      <c r="H41" s="1"/>
    </row>
    <row r="42" ht="12.75">
      <c r="H42" s="1"/>
    </row>
    <row r="43" ht="12.75">
      <c r="H43" s="1"/>
    </row>
    <row r="44" ht="12.75">
      <c r="H44" s="1"/>
    </row>
    <row r="45" ht="12.75">
      <c r="H45" s="1"/>
    </row>
    <row r="46" ht="12.75">
      <c r="H46" s="1"/>
    </row>
    <row r="47" ht="12.75">
      <c r="H47" s="1"/>
    </row>
    <row r="48" ht="12.75">
      <c r="H48" s="1"/>
    </row>
    <row r="49" ht="12.75">
      <c r="H49" s="2"/>
    </row>
  </sheetData>
  <sheetProtection selectLockedCells="1" selectUnlockedCells="1"/>
  <printOptions/>
  <pageMargins left="0.7875" right="0.39375" top="0.7875" bottom="0.5902777777777778" header="0.5118110236220472" footer="0.5118110236220472"/>
  <pageSetup horizontalDpi="300" verticalDpi="300" orientation="landscape" paperSize="9" scale="79"/>
  <drawing r:id="rId1"/>
</worksheet>
</file>

<file path=xl/worksheets/sheet2.xml><?xml version="1.0" encoding="utf-8"?>
<worksheet xmlns="http://schemas.openxmlformats.org/spreadsheetml/2006/main" xmlns:r="http://schemas.openxmlformats.org/officeDocument/2006/relationships">
  <dimension ref="A1:AL40"/>
  <sheetViews>
    <sheetView showGridLines="0" zoomScalePageLayoutView="0" workbookViewId="0" topLeftCell="A1">
      <selection activeCell="A22" sqref="A22:A23"/>
    </sheetView>
  </sheetViews>
  <sheetFormatPr defaultColWidth="11.140625" defaultRowHeight="12.75"/>
  <cols>
    <col min="1" max="1" width="14.00390625" style="0" customWidth="1"/>
    <col min="2" max="2" width="12.00390625" style="0" customWidth="1"/>
    <col min="3" max="3" width="7.00390625" style="0" customWidth="1"/>
    <col min="4" max="4" width="6.7109375" style="0" customWidth="1"/>
    <col min="5" max="5" width="9.7109375" style="0" customWidth="1"/>
    <col min="6" max="6" width="6.7109375" style="0" customWidth="1"/>
    <col min="7" max="7" width="7.28125" style="0" customWidth="1"/>
    <col min="8" max="8" width="6.7109375" style="0" customWidth="1"/>
    <col min="9" max="10" width="7.421875" style="0" customWidth="1"/>
    <col min="11" max="16" width="6.7109375" style="0" customWidth="1"/>
    <col min="17" max="17" width="10.00390625" style="0" customWidth="1"/>
    <col min="18" max="18" width="6.7109375" style="0" customWidth="1"/>
    <col min="19" max="19" width="7.7109375" style="0" customWidth="1"/>
    <col min="20" max="20" width="8.00390625" style="0" customWidth="1"/>
    <col min="21" max="21" width="6.7109375" style="0" customWidth="1"/>
    <col min="22" max="23" width="7.7109375" style="0" customWidth="1"/>
    <col min="24" max="25" width="6.7109375" style="0" customWidth="1"/>
    <col min="26" max="26" width="8.7109375" style="0" customWidth="1"/>
    <col min="27" max="27" width="9.421875" style="0" customWidth="1"/>
    <col min="28" max="32" width="6.7109375" style="0" customWidth="1"/>
    <col min="33" max="33" width="7.7109375" style="0" customWidth="1"/>
  </cols>
  <sheetData>
    <row r="1" spans="1:33" ht="13.5">
      <c r="A1" s="3" t="s">
        <v>0</v>
      </c>
      <c r="B1" s="148">
        <v>750</v>
      </c>
      <c r="C1" s="148"/>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row>
    <row r="2" spans="1:33" ht="13.5">
      <c r="A2" s="3"/>
      <c r="B2" s="3"/>
      <c r="C2" s="4"/>
      <c r="D2" s="5"/>
      <c r="E2" s="5"/>
      <c r="F2" s="150" t="s">
        <v>1</v>
      </c>
      <c r="G2" s="150"/>
      <c r="H2" s="5"/>
      <c r="I2" s="6"/>
      <c r="J2" s="6"/>
      <c r="K2" s="5"/>
      <c r="L2" s="151" t="s">
        <v>2</v>
      </c>
      <c r="M2" s="151"/>
      <c r="N2" s="5"/>
      <c r="O2" s="5"/>
      <c r="P2" s="5"/>
      <c r="Q2" s="5"/>
      <c r="R2" s="5"/>
      <c r="S2" s="5"/>
      <c r="T2" s="5"/>
      <c r="U2" s="5"/>
      <c r="V2" s="5"/>
      <c r="W2" s="5"/>
      <c r="X2" s="5"/>
      <c r="Y2" s="5"/>
      <c r="Z2" s="5"/>
      <c r="AA2" s="5"/>
      <c r="AB2" s="5"/>
      <c r="AC2" s="5"/>
      <c r="AD2" s="5"/>
      <c r="AE2" s="5"/>
      <c r="AF2" s="5"/>
      <c r="AG2" s="5"/>
    </row>
    <row r="3" spans="1:33" ht="13.5">
      <c r="A3" s="148" t="s">
        <v>3</v>
      </c>
      <c r="B3" s="148"/>
      <c r="C3" s="7">
        <v>60.5</v>
      </c>
      <c r="D3" s="8" t="s">
        <v>4</v>
      </c>
      <c r="E3" s="146" t="s">
        <v>98</v>
      </c>
      <c r="F3" s="8" t="s">
        <v>5</v>
      </c>
      <c r="G3" s="8" t="s">
        <v>6</v>
      </c>
      <c r="H3" s="8" t="s">
        <v>7</v>
      </c>
      <c r="I3" s="8" t="s">
        <v>8</v>
      </c>
      <c r="J3" s="146" t="s">
        <v>99</v>
      </c>
      <c r="K3" s="8" t="s">
        <v>9</v>
      </c>
      <c r="L3" s="9" t="s">
        <v>10</v>
      </c>
      <c r="M3" s="9" t="s">
        <v>11</v>
      </c>
      <c r="N3" s="8" t="s">
        <v>12</v>
      </c>
      <c r="O3" s="8" t="s">
        <v>13</v>
      </c>
      <c r="P3" s="8" t="s">
        <v>14</v>
      </c>
      <c r="Q3" s="9" t="s">
        <v>15</v>
      </c>
      <c r="R3" s="8" t="s">
        <v>16</v>
      </c>
      <c r="S3" s="10" t="s">
        <v>17</v>
      </c>
      <c r="T3" s="9" t="s">
        <v>18</v>
      </c>
      <c r="U3" s="8" t="s">
        <v>19</v>
      </c>
      <c r="V3" s="10" t="s">
        <v>20</v>
      </c>
      <c r="W3" s="9" t="s">
        <v>21</v>
      </c>
      <c r="X3" s="8" t="s">
        <v>22</v>
      </c>
      <c r="Y3" s="10" t="s">
        <v>23</v>
      </c>
      <c r="Z3" s="9" t="s">
        <v>24</v>
      </c>
      <c r="AA3" s="8" t="s">
        <v>25</v>
      </c>
      <c r="AB3" s="9" t="s">
        <v>26</v>
      </c>
      <c r="AC3" s="11" t="s">
        <v>27</v>
      </c>
      <c r="AD3" s="11" t="s">
        <v>28</v>
      </c>
      <c r="AE3" s="11" t="s">
        <v>29</v>
      </c>
      <c r="AF3" s="11" t="s">
        <v>30</v>
      </c>
      <c r="AG3" s="8" t="s">
        <v>31</v>
      </c>
    </row>
    <row r="4" spans="1:33" ht="13.5">
      <c r="A4" s="152" t="s">
        <v>32</v>
      </c>
      <c r="B4" s="12" t="s">
        <v>33</v>
      </c>
      <c r="C4" s="13"/>
      <c r="D4" s="14">
        <v>4.5</v>
      </c>
      <c r="E4" s="14">
        <v>0</v>
      </c>
      <c r="F4" s="15">
        <v>1.5</v>
      </c>
      <c r="G4" s="15">
        <v>1.5</v>
      </c>
      <c r="H4" s="16">
        <v>0</v>
      </c>
      <c r="I4" s="14">
        <v>3</v>
      </c>
      <c r="J4" s="14">
        <v>0</v>
      </c>
      <c r="K4" s="14">
        <v>4.5</v>
      </c>
      <c r="L4" s="14"/>
      <c r="M4" s="14"/>
      <c r="N4" s="14">
        <v>1</v>
      </c>
      <c r="O4" s="14">
        <v>1</v>
      </c>
      <c r="P4" s="14">
        <v>4</v>
      </c>
      <c r="Q4" s="14"/>
      <c r="R4" s="14"/>
      <c r="S4" s="14">
        <v>0</v>
      </c>
      <c r="T4" s="14">
        <v>0</v>
      </c>
      <c r="U4" s="14"/>
      <c r="V4" s="14">
        <v>0</v>
      </c>
      <c r="W4" s="14">
        <v>0</v>
      </c>
      <c r="X4" s="14"/>
      <c r="Y4" s="14">
        <v>0</v>
      </c>
      <c r="Z4" s="14"/>
      <c r="AA4" s="16"/>
      <c r="AB4" s="17">
        <v>0</v>
      </c>
      <c r="AC4" s="18">
        <v>4</v>
      </c>
      <c r="AD4" s="18"/>
      <c r="AE4" s="18"/>
      <c r="AF4" s="18"/>
      <c r="AG4" s="19"/>
    </row>
    <row r="5" spans="1:33" ht="13.5">
      <c r="A5" s="152"/>
      <c r="B5" s="12" t="s">
        <v>34</v>
      </c>
      <c r="C5" s="20">
        <v>124</v>
      </c>
      <c r="D5" s="14"/>
      <c r="E5" s="14"/>
      <c r="F5" s="14"/>
      <c r="G5" s="14"/>
      <c r="H5" s="14"/>
      <c r="I5" s="14"/>
      <c r="J5" s="14"/>
      <c r="K5" s="14"/>
      <c r="L5" s="14"/>
      <c r="M5" s="14"/>
      <c r="N5" s="14"/>
      <c r="O5" s="14"/>
      <c r="P5" s="14"/>
      <c r="Q5" s="14"/>
      <c r="R5" s="14"/>
      <c r="S5" s="14"/>
      <c r="T5" s="14"/>
      <c r="U5" s="14"/>
      <c r="V5" s="14"/>
      <c r="W5" s="14"/>
      <c r="X5" s="14"/>
      <c r="Y5" s="14"/>
      <c r="Z5" s="14"/>
      <c r="AA5" s="14"/>
      <c r="AB5" s="14"/>
      <c r="AC5" s="18"/>
      <c r="AD5" s="18"/>
      <c r="AE5" s="18"/>
      <c r="AF5" s="18"/>
      <c r="AG5" s="19"/>
    </row>
    <row r="6" spans="1:33" ht="13.5">
      <c r="A6" s="152"/>
      <c r="B6" s="12" t="s">
        <v>35</v>
      </c>
      <c r="C6" s="21">
        <v>6</v>
      </c>
      <c r="D6" s="14">
        <f aca="true" t="shared" si="0" ref="D6:K6">$C$6</f>
        <v>6</v>
      </c>
      <c r="E6" s="14">
        <v>6</v>
      </c>
      <c r="F6" s="14">
        <f t="shared" si="0"/>
        <v>6</v>
      </c>
      <c r="G6" s="14">
        <f t="shared" si="0"/>
        <v>6</v>
      </c>
      <c r="H6" s="14">
        <f t="shared" si="0"/>
        <v>6</v>
      </c>
      <c r="I6" s="14">
        <f t="shared" si="0"/>
        <v>6</v>
      </c>
      <c r="J6" s="14">
        <v>6</v>
      </c>
      <c r="K6" s="14">
        <f t="shared" si="0"/>
        <v>6</v>
      </c>
      <c r="L6" s="14"/>
      <c r="M6" s="14"/>
      <c r="N6" s="14">
        <f>$C$6</f>
        <v>6</v>
      </c>
      <c r="O6" s="14">
        <f>$C$6</f>
        <v>6</v>
      </c>
      <c r="P6" s="22">
        <v>5</v>
      </c>
      <c r="Q6" s="22">
        <v>0</v>
      </c>
      <c r="R6" s="14"/>
      <c r="S6" s="22">
        <v>0</v>
      </c>
      <c r="T6" s="22">
        <v>0</v>
      </c>
      <c r="U6" s="14"/>
      <c r="V6" s="22">
        <v>0</v>
      </c>
      <c r="W6" s="22">
        <v>0</v>
      </c>
      <c r="X6" s="14"/>
      <c r="Y6" s="22">
        <v>0</v>
      </c>
      <c r="Z6" s="22">
        <v>0</v>
      </c>
      <c r="AA6" s="22"/>
      <c r="AB6" s="22">
        <v>0</v>
      </c>
      <c r="AC6" s="18">
        <f>$C$6</f>
        <v>6</v>
      </c>
      <c r="AD6" s="18"/>
      <c r="AE6" s="18"/>
      <c r="AF6" s="18"/>
      <c r="AG6" s="19"/>
    </row>
    <row r="7" spans="1:33" ht="13.5">
      <c r="A7" s="152"/>
      <c r="B7" s="12" t="s">
        <v>36</v>
      </c>
      <c r="C7" s="21"/>
      <c r="D7" s="14"/>
      <c r="E7" s="14"/>
      <c r="F7" s="14"/>
      <c r="G7" s="14"/>
      <c r="H7" s="14"/>
      <c r="I7" s="14"/>
      <c r="J7" s="14"/>
      <c r="K7" s="14"/>
      <c r="L7" s="14"/>
      <c r="M7" s="14"/>
      <c r="N7" s="14"/>
      <c r="O7" s="14"/>
      <c r="P7" s="22"/>
      <c r="Q7" s="22"/>
      <c r="R7" s="14"/>
      <c r="S7" s="22"/>
      <c r="T7" s="22"/>
      <c r="U7" s="14"/>
      <c r="V7" s="22"/>
      <c r="W7" s="22"/>
      <c r="X7" s="14"/>
      <c r="Y7" s="22"/>
      <c r="Z7" s="22"/>
      <c r="AA7" s="22"/>
      <c r="AB7" s="22"/>
      <c r="AC7" s="18"/>
      <c r="AD7" s="18"/>
      <c r="AE7" s="18"/>
      <c r="AF7" s="18"/>
      <c r="AG7" s="23">
        <f>SUM(D7:AC7)</f>
        <v>0</v>
      </c>
    </row>
    <row r="8" spans="1:33" ht="13.5">
      <c r="A8" s="152"/>
      <c r="B8" s="12" t="s">
        <v>37</v>
      </c>
      <c r="C8" s="21"/>
      <c r="D8" s="14"/>
      <c r="E8" s="14"/>
      <c r="F8" s="14"/>
      <c r="G8" s="14"/>
      <c r="H8" s="14"/>
      <c r="I8" s="14"/>
      <c r="J8" s="14"/>
      <c r="K8" s="14"/>
      <c r="L8" s="14"/>
      <c r="M8" s="14"/>
      <c r="N8" s="14"/>
      <c r="O8" s="14"/>
      <c r="P8" s="22"/>
      <c r="Q8" s="22"/>
      <c r="R8" s="14"/>
      <c r="S8" s="22"/>
      <c r="T8" s="22"/>
      <c r="U8" s="14"/>
      <c r="V8" s="22"/>
      <c r="W8" s="22"/>
      <c r="X8" s="14"/>
      <c r="Y8" s="22"/>
      <c r="Z8" s="22"/>
      <c r="AA8" s="22"/>
      <c r="AB8" s="22"/>
      <c r="AC8" s="18"/>
      <c r="AD8" s="18"/>
      <c r="AE8" s="18"/>
      <c r="AF8" s="18"/>
      <c r="AG8" s="23">
        <f>SUM(D8:AC8)</f>
        <v>0</v>
      </c>
    </row>
    <row r="9" spans="1:33" ht="12.75">
      <c r="A9" s="152"/>
      <c r="B9" s="153" t="s">
        <v>38</v>
      </c>
      <c r="C9" s="153"/>
      <c r="D9" s="23">
        <f aca="true" t="shared" si="1" ref="D9:AC9">D4*D6+D7+D8</f>
        <v>27</v>
      </c>
      <c r="E9" s="23">
        <f>E4*E6</f>
        <v>0</v>
      </c>
      <c r="F9" s="23">
        <f t="shared" si="1"/>
        <v>9</v>
      </c>
      <c r="G9" s="23">
        <f t="shared" si="1"/>
        <v>9</v>
      </c>
      <c r="H9" s="23">
        <f t="shared" si="1"/>
        <v>0</v>
      </c>
      <c r="I9" s="23">
        <f t="shared" si="1"/>
        <v>18</v>
      </c>
      <c r="J9" s="23">
        <f>J4*J6</f>
        <v>0</v>
      </c>
      <c r="K9" s="23">
        <f t="shared" si="1"/>
        <v>27</v>
      </c>
      <c r="L9" s="23">
        <f t="shared" si="1"/>
        <v>0</v>
      </c>
      <c r="M9" s="23">
        <f t="shared" si="1"/>
        <v>0</v>
      </c>
      <c r="N9" s="23">
        <f t="shared" si="1"/>
        <v>6</v>
      </c>
      <c r="O9" s="23">
        <f t="shared" si="1"/>
        <v>6</v>
      </c>
      <c r="P9" s="23">
        <f t="shared" si="1"/>
        <v>20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24</v>
      </c>
      <c r="AD9" s="24"/>
      <c r="AE9" s="24"/>
      <c r="AF9" s="24"/>
      <c r="AG9" s="23">
        <f>SUM(D9:AC9)</f>
        <v>146</v>
      </c>
    </row>
    <row r="10" spans="1:33" ht="13.5">
      <c r="A10" s="152" t="s">
        <v>39</v>
      </c>
      <c r="B10" s="12" t="s">
        <v>33</v>
      </c>
      <c r="C10" s="13"/>
      <c r="D10" s="14">
        <v>3.5</v>
      </c>
      <c r="E10" s="14"/>
      <c r="F10" s="14">
        <v>1.5</v>
      </c>
      <c r="G10" s="14">
        <v>1.5</v>
      </c>
      <c r="H10" s="14">
        <v>1.5</v>
      </c>
      <c r="I10" s="14">
        <v>3</v>
      </c>
      <c r="J10" s="14"/>
      <c r="K10" s="14">
        <v>4.5</v>
      </c>
      <c r="L10" s="17">
        <v>1.5</v>
      </c>
      <c r="M10" s="17">
        <v>1.5</v>
      </c>
      <c r="N10" s="14">
        <v>1</v>
      </c>
      <c r="O10" s="14">
        <v>1</v>
      </c>
      <c r="P10" s="14">
        <v>3</v>
      </c>
      <c r="Q10" s="17">
        <v>2</v>
      </c>
      <c r="R10" s="14">
        <v>2.5</v>
      </c>
      <c r="S10" s="14"/>
      <c r="T10" s="17">
        <v>2</v>
      </c>
      <c r="U10" s="14">
        <v>2.5</v>
      </c>
      <c r="V10" s="14"/>
      <c r="W10" s="17">
        <v>2</v>
      </c>
      <c r="X10" s="14">
        <v>2.5</v>
      </c>
      <c r="Y10" s="14"/>
      <c r="Z10" s="17">
        <v>2</v>
      </c>
      <c r="AA10" s="17">
        <v>2.5</v>
      </c>
      <c r="AB10" s="17">
        <v>2</v>
      </c>
      <c r="AC10" s="18">
        <v>3</v>
      </c>
      <c r="AD10" s="18"/>
      <c r="AE10" s="18"/>
      <c r="AF10" s="18"/>
      <c r="AG10" s="19"/>
    </row>
    <row r="11" spans="1:33" ht="13.5">
      <c r="A11" s="152"/>
      <c r="B11" s="12" t="s">
        <v>34</v>
      </c>
      <c r="C11" s="20">
        <v>121</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8"/>
      <c r="AD11" s="18"/>
      <c r="AE11" s="18"/>
      <c r="AF11" s="18"/>
      <c r="AG11" s="25"/>
    </row>
    <row r="12" spans="1:33" ht="13.5">
      <c r="A12" s="152"/>
      <c r="B12" s="12" t="s">
        <v>35</v>
      </c>
      <c r="C12" s="21">
        <v>6</v>
      </c>
      <c r="D12" s="14">
        <f aca="true" t="shared" si="2" ref="D12:K12">$C$12</f>
        <v>6</v>
      </c>
      <c r="E12" s="14"/>
      <c r="F12" s="14">
        <f t="shared" si="2"/>
        <v>6</v>
      </c>
      <c r="G12" s="14">
        <f t="shared" si="2"/>
        <v>6</v>
      </c>
      <c r="H12" s="14">
        <f t="shared" si="2"/>
        <v>6</v>
      </c>
      <c r="I12" s="14">
        <f t="shared" si="2"/>
        <v>6</v>
      </c>
      <c r="J12" s="14"/>
      <c r="K12" s="14">
        <f t="shared" si="2"/>
        <v>6</v>
      </c>
      <c r="L12" s="22">
        <v>1</v>
      </c>
      <c r="M12" s="14"/>
      <c r="N12" s="14">
        <f>$C$12</f>
        <v>6</v>
      </c>
      <c r="O12" s="14">
        <f>$C$12</f>
        <v>6</v>
      </c>
      <c r="P12" s="22">
        <v>5</v>
      </c>
      <c r="Q12" s="22">
        <v>1</v>
      </c>
      <c r="R12" s="22">
        <v>4</v>
      </c>
      <c r="S12" s="22"/>
      <c r="T12" s="22">
        <v>1</v>
      </c>
      <c r="U12" s="22">
        <v>4</v>
      </c>
      <c r="V12" s="22"/>
      <c r="W12" s="22">
        <v>1</v>
      </c>
      <c r="X12" s="22">
        <v>4</v>
      </c>
      <c r="Y12" s="22"/>
      <c r="Z12" s="22">
        <v>1</v>
      </c>
      <c r="AA12" s="22">
        <v>1</v>
      </c>
      <c r="AB12" s="22">
        <v>1</v>
      </c>
      <c r="AC12" s="18">
        <f>$C$12</f>
        <v>6</v>
      </c>
      <c r="AD12" s="18"/>
      <c r="AE12" s="18"/>
      <c r="AF12" s="18"/>
      <c r="AG12" s="25"/>
    </row>
    <row r="13" spans="1:33" ht="12.75">
      <c r="A13" s="152"/>
      <c r="B13" s="153" t="s">
        <v>38</v>
      </c>
      <c r="C13" s="153"/>
      <c r="D13" s="23">
        <f aca="true" t="shared" si="3" ref="D13:R13">D10*D12</f>
        <v>21</v>
      </c>
      <c r="E13" s="23"/>
      <c r="F13" s="23">
        <f t="shared" si="3"/>
        <v>9</v>
      </c>
      <c r="G13" s="23">
        <f t="shared" si="3"/>
        <v>9</v>
      </c>
      <c r="H13" s="23">
        <f t="shared" si="3"/>
        <v>9</v>
      </c>
      <c r="I13" s="23">
        <f t="shared" si="3"/>
        <v>18</v>
      </c>
      <c r="J13" s="23"/>
      <c r="K13" s="23">
        <f t="shared" si="3"/>
        <v>27</v>
      </c>
      <c r="L13" s="23">
        <f t="shared" si="3"/>
        <v>1.5</v>
      </c>
      <c r="M13" s="23">
        <f t="shared" si="3"/>
        <v>0</v>
      </c>
      <c r="N13" s="23">
        <f t="shared" si="3"/>
        <v>6</v>
      </c>
      <c r="O13" s="23">
        <f t="shared" si="3"/>
        <v>6</v>
      </c>
      <c r="P13" s="23">
        <f t="shared" si="3"/>
        <v>15</v>
      </c>
      <c r="Q13" s="23">
        <f t="shared" si="3"/>
        <v>2</v>
      </c>
      <c r="R13" s="23">
        <f t="shared" si="3"/>
        <v>10</v>
      </c>
      <c r="S13" s="23"/>
      <c r="T13" s="23">
        <f>T10*T12</f>
        <v>2</v>
      </c>
      <c r="U13" s="23">
        <f>U10*U12</f>
        <v>10</v>
      </c>
      <c r="V13" s="23"/>
      <c r="W13" s="23">
        <f>W10*W12</f>
        <v>2</v>
      </c>
      <c r="X13" s="23">
        <f>X10*X12</f>
        <v>10</v>
      </c>
      <c r="Y13" s="23"/>
      <c r="Z13" s="23">
        <f>Z10*Z12</f>
        <v>2</v>
      </c>
      <c r="AA13" s="23">
        <f>AA10*AA12</f>
        <v>2.5</v>
      </c>
      <c r="AB13" s="23">
        <f>AB10*AB12</f>
        <v>2</v>
      </c>
      <c r="AC13" s="24">
        <f>AC10*AC12</f>
        <v>18</v>
      </c>
      <c r="AD13" s="24"/>
      <c r="AE13" s="24"/>
      <c r="AF13" s="24"/>
      <c r="AG13" s="23">
        <f>SUM(D13:AC13)</f>
        <v>182</v>
      </c>
    </row>
    <row r="14" spans="1:33" ht="13.5">
      <c r="A14" s="152" t="s">
        <v>40</v>
      </c>
      <c r="B14" s="12" t="s">
        <v>33</v>
      </c>
      <c r="C14" s="13"/>
      <c r="D14" s="14">
        <v>3.5</v>
      </c>
      <c r="E14" s="14"/>
      <c r="F14" s="14">
        <v>1.5</v>
      </c>
      <c r="G14" s="14">
        <v>1.5</v>
      </c>
      <c r="H14" s="14">
        <v>1.5</v>
      </c>
      <c r="I14" s="14">
        <v>3</v>
      </c>
      <c r="J14" s="14"/>
      <c r="K14" s="14">
        <v>4.5</v>
      </c>
      <c r="L14" s="17">
        <v>1.5</v>
      </c>
      <c r="M14" s="17">
        <v>1.5</v>
      </c>
      <c r="N14" s="14">
        <v>1</v>
      </c>
      <c r="O14" s="14">
        <v>1</v>
      </c>
      <c r="P14" s="14">
        <v>3</v>
      </c>
      <c r="Q14" s="17">
        <v>2</v>
      </c>
      <c r="R14" s="14">
        <v>2.5</v>
      </c>
      <c r="S14" s="14"/>
      <c r="T14" s="17">
        <v>2</v>
      </c>
      <c r="U14" s="14">
        <v>2.5</v>
      </c>
      <c r="V14" s="14"/>
      <c r="W14" s="17">
        <v>2</v>
      </c>
      <c r="X14" s="14">
        <v>2.5</v>
      </c>
      <c r="Y14" s="14"/>
      <c r="Z14" s="17">
        <v>2</v>
      </c>
      <c r="AA14" s="17">
        <v>2</v>
      </c>
      <c r="AB14" s="17">
        <v>2</v>
      </c>
      <c r="AC14" s="18">
        <v>3</v>
      </c>
      <c r="AD14" s="18"/>
      <c r="AE14" s="18"/>
      <c r="AF14" s="18"/>
      <c r="AG14" s="19"/>
    </row>
    <row r="15" spans="1:33" ht="13.5">
      <c r="A15" s="152"/>
      <c r="B15" s="12" t="s">
        <v>34</v>
      </c>
      <c r="C15" s="20">
        <v>138</v>
      </c>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8"/>
      <c r="AD15" s="18"/>
      <c r="AE15" s="18"/>
      <c r="AF15" s="18"/>
      <c r="AG15" s="25"/>
    </row>
    <row r="16" spans="1:33" ht="13.5">
      <c r="A16" s="152"/>
      <c r="B16" s="12" t="s">
        <v>35</v>
      </c>
      <c r="C16" s="21">
        <v>6</v>
      </c>
      <c r="D16" s="14">
        <f aca="true" t="shared" si="4" ref="D16:K16">$C$16</f>
        <v>6</v>
      </c>
      <c r="E16" s="14"/>
      <c r="F16" s="14">
        <f t="shared" si="4"/>
        <v>6</v>
      </c>
      <c r="G16" s="14">
        <f t="shared" si="4"/>
        <v>6</v>
      </c>
      <c r="H16" s="14">
        <f t="shared" si="4"/>
        <v>6</v>
      </c>
      <c r="I16" s="14">
        <f t="shared" si="4"/>
        <v>6</v>
      </c>
      <c r="J16" s="14"/>
      <c r="K16" s="14">
        <f t="shared" si="4"/>
        <v>6</v>
      </c>
      <c r="L16" s="22">
        <v>1</v>
      </c>
      <c r="M16" s="14"/>
      <c r="N16" s="14">
        <f>$C$16</f>
        <v>6</v>
      </c>
      <c r="O16" s="14">
        <f>$C$16</f>
        <v>6</v>
      </c>
      <c r="P16" s="22">
        <v>6</v>
      </c>
      <c r="Q16" s="22">
        <v>1</v>
      </c>
      <c r="R16" s="22">
        <v>4</v>
      </c>
      <c r="S16" s="22"/>
      <c r="T16" s="22">
        <v>1</v>
      </c>
      <c r="U16" s="22">
        <v>4</v>
      </c>
      <c r="V16" s="22"/>
      <c r="W16" s="22">
        <v>1</v>
      </c>
      <c r="X16" s="22">
        <v>4</v>
      </c>
      <c r="Y16" s="22"/>
      <c r="Z16" s="22">
        <v>1</v>
      </c>
      <c r="AA16" s="22">
        <v>1</v>
      </c>
      <c r="AB16" s="22">
        <v>1</v>
      </c>
      <c r="AC16" s="18">
        <f>$C$16</f>
        <v>6</v>
      </c>
      <c r="AD16" s="18"/>
      <c r="AE16" s="18"/>
      <c r="AF16" s="18"/>
      <c r="AG16" s="25"/>
    </row>
    <row r="17" spans="1:33" ht="12.75">
      <c r="A17" s="152"/>
      <c r="B17" s="153" t="s">
        <v>38</v>
      </c>
      <c r="C17" s="153"/>
      <c r="D17" s="23">
        <f aca="true" t="shared" si="5" ref="D17:R17">D14*D16</f>
        <v>21</v>
      </c>
      <c r="E17" s="23"/>
      <c r="F17" s="23">
        <f t="shared" si="5"/>
        <v>9</v>
      </c>
      <c r="G17" s="23">
        <f t="shared" si="5"/>
        <v>9</v>
      </c>
      <c r="H17" s="23">
        <f t="shared" si="5"/>
        <v>9</v>
      </c>
      <c r="I17" s="23">
        <f t="shared" si="5"/>
        <v>18</v>
      </c>
      <c r="J17" s="23"/>
      <c r="K17" s="23">
        <f t="shared" si="5"/>
        <v>27</v>
      </c>
      <c r="L17" s="23">
        <f t="shared" si="5"/>
        <v>1.5</v>
      </c>
      <c r="M17" s="23">
        <f t="shared" si="5"/>
        <v>0</v>
      </c>
      <c r="N17" s="23">
        <f t="shared" si="5"/>
        <v>6</v>
      </c>
      <c r="O17" s="23">
        <f t="shared" si="5"/>
        <v>6</v>
      </c>
      <c r="P17" s="23">
        <f t="shared" si="5"/>
        <v>18</v>
      </c>
      <c r="Q17" s="23">
        <f t="shared" si="5"/>
        <v>2</v>
      </c>
      <c r="R17" s="23">
        <f t="shared" si="5"/>
        <v>10</v>
      </c>
      <c r="S17" s="23"/>
      <c r="T17" s="23">
        <f>T14*T16</f>
        <v>2</v>
      </c>
      <c r="U17" s="23">
        <f>U14*U16</f>
        <v>10</v>
      </c>
      <c r="V17" s="23"/>
      <c r="W17" s="23">
        <f>W14*W16</f>
        <v>2</v>
      </c>
      <c r="X17" s="23">
        <f>X14*X16</f>
        <v>10</v>
      </c>
      <c r="Y17" s="23"/>
      <c r="Z17" s="23">
        <f>Z14*Z16</f>
        <v>2</v>
      </c>
      <c r="AA17" s="23">
        <f>AA14*AA16</f>
        <v>2</v>
      </c>
      <c r="AB17" s="23">
        <f>AB14*AB16</f>
        <v>2</v>
      </c>
      <c r="AC17" s="24">
        <f>AC14*AC16</f>
        <v>18</v>
      </c>
      <c r="AD17" s="24"/>
      <c r="AE17" s="24"/>
      <c r="AF17" s="24"/>
      <c r="AG17" s="23">
        <f>SUM(D17:AC17)</f>
        <v>184.5</v>
      </c>
    </row>
    <row r="18" spans="1:33" ht="13.5">
      <c r="A18" s="152" t="s">
        <v>41</v>
      </c>
      <c r="B18" s="12" t="s">
        <v>33</v>
      </c>
      <c r="C18" s="13"/>
      <c r="D18" s="14">
        <v>3.5</v>
      </c>
      <c r="E18" s="14"/>
      <c r="F18" s="14">
        <v>1.5</v>
      </c>
      <c r="G18" s="14">
        <v>1.5</v>
      </c>
      <c r="H18" s="14">
        <v>1.5</v>
      </c>
      <c r="I18" s="14">
        <v>3.5</v>
      </c>
      <c r="J18" s="14"/>
      <c r="K18" s="14">
        <v>4</v>
      </c>
      <c r="L18" s="17">
        <v>1.5</v>
      </c>
      <c r="M18" s="17">
        <v>1.5</v>
      </c>
      <c r="N18" s="14">
        <v>1</v>
      </c>
      <c r="O18" s="14">
        <v>1</v>
      </c>
      <c r="P18" s="14">
        <v>3</v>
      </c>
      <c r="Q18" s="17">
        <v>2</v>
      </c>
      <c r="R18" s="14">
        <v>2.5</v>
      </c>
      <c r="S18" s="14"/>
      <c r="T18" s="17">
        <v>2</v>
      </c>
      <c r="U18" s="14">
        <v>2.5</v>
      </c>
      <c r="V18" s="14"/>
      <c r="W18" s="17">
        <v>2</v>
      </c>
      <c r="X18" s="14">
        <v>2.5</v>
      </c>
      <c r="Y18" s="14"/>
      <c r="Z18" s="17">
        <v>2</v>
      </c>
      <c r="AA18" s="17">
        <v>2</v>
      </c>
      <c r="AB18" s="17">
        <v>2</v>
      </c>
      <c r="AC18" s="18">
        <v>3</v>
      </c>
      <c r="AD18" s="18"/>
      <c r="AE18" s="18"/>
      <c r="AF18" s="18"/>
      <c r="AG18" s="25"/>
    </row>
    <row r="19" spans="1:33" ht="13.5">
      <c r="A19" s="152"/>
      <c r="B19" s="12" t="s">
        <v>34</v>
      </c>
      <c r="C19" s="20">
        <v>138</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8"/>
      <c r="AD19" s="18"/>
      <c r="AE19" s="18"/>
      <c r="AF19" s="18"/>
      <c r="AG19" s="25"/>
    </row>
    <row r="20" spans="1:33" ht="13.5">
      <c r="A20" s="152"/>
      <c r="B20" s="12" t="s">
        <v>35</v>
      </c>
      <c r="C20" s="21">
        <v>6</v>
      </c>
      <c r="D20" s="14">
        <f aca="true" t="shared" si="6" ref="D20:K20">$C$20</f>
        <v>6</v>
      </c>
      <c r="E20" s="14"/>
      <c r="F20" s="14">
        <f t="shared" si="6"/>
        <v>6</v>
      </c>
      <c r="G20" s="14">
        <f t="shared" si="6"/>
        <v>6</v>
      </c>
      <c r="H20" s="14">
        <f t="shared" si="6"/>
        <v>6</v>
      </c>
      <c r="I20" s="14">
        <f t="shared" si="6"/>
        <v>6</v>
      </c>
      <c r="J20" s="14"/>
      <c r="K20" s="14">
        <f t="shared" si="6"/>
        <v>6</v>
      </c>
      <c r="L20" s="22">
        <v>1</v>
      </c>
      <c r="M20" s="22"/>
      <c r="N20" s="14">
        <f>$C$20</f>
        <v>6</v>
      </c>
      <c r="O20" s="14">
        <f>$C$20</f>
        <v>6</v>
      </c>
      <c r="P20" s="22">
        <v>6</v>
      </c>
      <c r="Q20" s="22">
        <v>1</v>
      </c>
      <c r="R20" s="22">
        <v>4</v>
      </c>
      <c r="S20" s="22"/>
      <c r="T20" s="22">
        <v>1</v>
      </c>
      <c r="U20" s="22">
        <v>4</v>
      </c>
      <c r="V20" s="22"/>
      <c r="W20" s="22">
        <v>1</v>
      </c>
      <c r="X20" s="22">
        <v>4</v>
      </c>
      <c r="Y20" s="22"/>
      <c r="Z20" s="22">
        <v>1</v>
      </c>
      <c r="AA20" s="22">
        <v>1</v>
      </c>
      <c r="AB20" s="22">
        <v>1</v>
      </c>
      <c r="AC20" s="18">
        <f>$C$20</f>
        <v>6</v>
      </c>
      <c r="AD20" s="18"/>
      <c r="AE20" s="18"/>
      <c r="AF20" s="18"/>
      <c r="AG20" s="25"/>
    </row>
    <row r="21" spans="1:33" ht="12.75">
      <c r="A21" s="152"/>
      <c r="B21" s="153" t="s">
        <v>38</v>
      </c>
      <c r="C21" s="153"/>
      <c r="D21" s="23">
        <f aca="true" t="shared" si="7" ref="D21:L21">D18*D20</f>
        <v>21</v>
      </c>
      <c r="E21" s="23"/>
      <c r="F21" s="23">
        <f t="shared" si="7"/>
        <v>9</v>
      </c>
      <c r="G21" s="23">
        <f t="shared" si="7"/>
        <v>9</v>
      </c>
      <c r="H21" s="23">
        <f t="shared" si="7"/>
        <v>9</v>
      </c>
      <c r="I21" s="23">
        <f t="shared" si="7"/>
        <v>21</v>
      </c>
      <c r="J21" s="23"/>
      <c r="K21" s="23">
        <f t="shared" si="7"/>
        <v>24</v>
      </c>
      <c r="L21" s="23">
        <f t="shared" si="7"/>
        <v>1.5</v>
      </c>
      <c r="M21" s="23">
        <v>0</v>
      </c>
      <c r="N21" s="23">
        <f>N18*N20</f>
        <v>6</v>
      </c>
      <c r="O21" s="23">
        <f>O18*O20</f>
        <v>6</v>
      </c>
      <c r="P21" s="23">
        <f>P18*P20</f>
        <v>18</v>
      </c>
      <c r="Q21" s="23">
        <f>Q18*Q20</f>
        <v>2</v>
      </c>
      <c r="R21" s="23">
        <f>R18*R20</f>
        <v>10</v>
      </c>
      <c r="S21" s="23">
        <f>S9</f>
        <v>0</v>
      </c>
      <c r="T21" s="23">
        <f>T18*T20</f>
        <v>2</v>
      </c>
      <c r="U21" s="23">
        <f>U18*U20</f>
        <v>10</v>
      </c>
      <c r="V21" s="23">
        <f>V9</f>
        <v>0</v>
      </c>
      <c r="W21" s="23">
        <f>W9</f>
        <v>0</v>
      </c>
      <c r="X21" s="23">
        <f>X18*X20</f>
        <v>10</v>
      </c>
      <c r="Y21" s="23">
        <f>Y9</f>
        <v>0</v>
      </c>
      <c r="Z21" s="23">
        <f>Z9</f>
        <v>0</v>
      </c>
      <c r="AA21" s="23">
        <f>AA17*AA20</f>
        <v>2</v>
      </c>
      <c r="AB21" s="23">
        <f>AB17*AB20</f>
        <v>2</v>
      </c>
      <c r="AC21" s="24">
        <f>AC18*AC20</f>
        <v>18</v>
      </c>
      <c r="AD21" s="24"/>
      <c r="AE21" s="24"/>
      <c r="AF21" s="24"/>
      <c r="AG21" s="23">
        <f>SUM(D21:AC21)</f>
        <v>180.5</v>
      </c>
    </row>
    <row r="22" spans="1:33" ht="13.5" customHeight="1">
      <c r="A22" s="154" t="s">
        <v>30</v>
      </c>
      <c r="B22" s="26" t="s">
        <v>33</v>
      </c>
      <c r="C22" s="20">
        <v>21</v>
      </c>
      <c r="D22" s="27"/>
      <c r="E22" s="27"/>
      <c r="F22" s="28"/>
      <c r="G22" s="28"/>
      <c r="H22" s="28"/>
      <c r="I22" s="28"/>
      <c r="J22" s="28"/>
      <c r="K22" s="28"/>
      <c r="L22" s="28"/>
      <c r="M22" s="28"/>
      <c r="N22" s="28"/>
      <c r="O22" s="28"/>
      <c r="P22" s="28"/>
      <c r="Q22" s="28"/>
      <c r="R22" s="28"/>
      <c r="S22" s="28"/>
      <c r="T22" s="28"/>
      <c r="U22" s="28"/>
      <c r="V22" s="28"/>
      <c r="W22" s="28"/>
      <c r="X22" s="28"/>
      <c r="Y22" s="28"/>
      <c r="Z22" s="28"/>
      <c r="AA22" s="28"/>
      <c r="AB22" s="28"/>
      <c r="AC22" s="29"/>
      <c r="AD22" s="29"/>
      <c r="AE22" s="29"/>
      <c r="AF22" s="29">
        <v>21</v>
      </c>
      <c r="AG22" s="19"/>
    </row>
    <row r="23" spans="1:33" ht="13.5">
      <c r="A23" s="154"/>
      <c r="B23" s="30" t="s">
        <v>34</v>
      </c>
      <c r="C23" s="20">
        <v>14</v>
      </c>
      <c r="D23" s="31"/>
      <c r="E23" s="31"/>
      <c r="F23" s="32"/>
      <c r="G23" s="32"/>
      <c r="H23" s="32"/>
      <c r="I23" s="32"/>
      <c r="J23" s="32"/>
      <c r="K23" s="32"/>
      <c r="L23" s="32"/>
      <c r="M23" s="32"/>
      <c r="N23" s="32"/>
      <c r="O23" s="32"/>
      <c r="P23" s="32"/>
      <c r="Q23" s="32"/>
      <c r="R23" s="32"/>
      <c r="S23" s="32"/>
      <c r="T23" s="32"/>
      <c r="U23" s="32"/>
      <c r="V23" s="32"/>
      <c r="W23" s="32"/>
      <c r="X23" s="32"/>
      <c r="Y23" s="32"/>
      <c r="Z23" s="32"/>
      <c r="AA23" s="32"/>
      <c r="AB23" s="32"/>
      <c r="AC23" s="33"/>
      <c r="AD23" s="33"/>
      <c r="AE23" s="33"/>
      <c r="AF23" s="33"/>
      <c r="AG23" s="19"/>
    </row>
    <row r="24" spans="1:33" ht="13.5" customHeight="1">
      <c r="A24" s="154" t="s">
        <v>28</v>
      </c>
      <c r="B24" s="26" t="s">
        <v>33</v>
      </c>
      <c r="C24" s="20"/>
      <c r="D24" s="34"/>
      <c r="E24" s="34"/>
      <c r="F24" s="35"/>
      <c r="G24" s="35"/>
      <c r="H24" s="35"/>
      <c r="I24" s="35"/>
      <c r="J24" s="35"/>
      <c r="K24" s="35"/>
      <c r="L24" s="35"/>
      <c r="M24" s="35"/>
      <c r="N24" s="35"/>
      <c r="O24" s="35"/>
      <c r="P24" s="35"/>
      <c r="Q24" s="35"/>
      <c r="R24" s="35"/>
      <c r="S24" s="35"/>
      <c r="T24" s="35"/>
      <c r="U24" s="35"/>
      <c r="V24" s="35"/>
      <c r="W24" s="35"/>
      <c r="X24" s="35"/>
      <c r="Y24" s="35"/>
      <c r="Z24" s="35"/>
      <c r="AA24" s="35"/>
      <c r="AB24" s="35"/>
      <c r="AC24" s="36"/>
      <c r="AD24" s="36"/>
      <c r="AE24" s="36"/>
      <c r="AF24" s="36"/>
      <c r="AG24" s="19"/>
    </row>
    <row r="25" spans="1:33" ht="13.5">
      <c r="A25" s="154"/>
      <c r="B25" s="30" t="s">
        <v>34</v>
      </c>
      <c r="C25" s="20">
        <v>0</v>
      </c>
      <c r="D25" s="31"/>
      <c r="E25" s="31"/>
      <c r="F25" s="32"/>
      <c r="G25" s="32"/>
      <c r="H25" s="32"/>
      <c r="I25" s="32"/>
      <c r="J25" s="32"/>
      <c r="K25" s="32"/>
      <c r="L25" s="32"/>
      <c r="M25" s="32"/>
      <c r="N25" s="32"/>
      <c r="O25" s="32"/>
      <c r="P25" s="32"/>
      <c r="Q25" s="32"/>
      <c r="R25" s="32"/>
      <c r="S25" s="32"/>
      <c r="T25" s="32"/>
      <c r="U25" s="32"/>
      <c r="V25" s="32"/>
      <c r="W25" s="32"/>
      <c r="X25" s="32"/>
      <c r="Y25" s="32"/>
      <c r="Z25" s="32"/>
      <c r="AA25" s="32"/>
      <c r="AB25" s="32"/>
      <c r="AC25" s="33"/>
      <c r="AD25" s="33"/>
      <c r="AE25" s="33"/>
      <c r="AF25" s="33"/>
      <c r="AG25" s="19"/>
    </row>
    <row r="26" spans="1:33" ht="13.5" customHeight="1">
      <c r="A26" s="154" t="s">
        <v>42</v>
      </c>
      <c r="B26" s="26" t="s">
        <v>33</v>
      </c>
      <c r="C26" s="20">
        <v>18</v>
      </c>
      <c r="D26" s="27"/>
      <c r="E26" s="27"/>
      <c r="F26" s="28"/>
      <c r="G26" s="28"/>
      <c r="H26" s="28"/>
      <c r="I26" s="28"/>
      <c r="J26" s="28"/>
      <c r="K26" s="28"/>
      <c r="L26" s="28"/>
      <c r="M26" s="28"/>
      <c r="N26" s="28"/>
      <c r="O26" s="28"/>
      <c r="P26" s="28"/>
      <c r="Q26" s="28"/>
      <c r="R26" s="28"/>
      <c r="S26" s="28"/>
      <c r="T26" s="28"/>
      <c r="U26" s="28"/>
      <c r="V26" s="28"/>
      <c r="W26" s="28"/>
      <c r="X26" s="28"/>
      <c r="Y26" s="28"/>
      <c r="Z26" s="28"/>
      <c r="AA26" s="28"/>
      <c r="AB26" s="28"/>
      <c r="AC26" s="29"/>
      <c r="AD26" s="29"/>
      <c r="AE26" s="29">
        <v>18</v>
      </c>
      <c r="AF26" s="29"/>
      <c r="AG26" s="19"/>
    </row>
    <row r="27" spans="1:33" ht="13.5">
      <c r="A27" s="154"/>
      <c r="B27" s="30" t="s">
        <v>34</v>
      </c>
      <c r="C27" s="20">
        <v>10</v>
      </c>
      <c r="D27" s="31"/>
      <c r="E27" s="31"/>
      <c r="F27" s="32"/>
      <c r="G27" s="32"/>
      <c r="H27" s="32"/>
      <c r="I27" s="32"/>
      <c r="J27" s="32"/>
      <c r="K27" s="32"/>
      <c r="L27" s="32"/>
      <c r="M27" s="32"/>
      <c r="N27" s="32"/>
      <c r="O27" s="32"/>
      <c r="P27" s="32"/>
      <c r="Q27" s="32"/>
      <c r="R27" s="32"/>
      <c r="S27" s="32"/>
      <c r="T27" s="32"/>
      <c r="U27" s="32"/>
      <c r="V27" s="32"/>
      <c r="W27" s="32"/>
      <c r="X27" s="32"/>
      <c r="Y27" s="32"/>
      <c r="Z27" s="32"/>
      <c r="AA27" s="32"/>
      <c r="AB27" s="32"/>
      <c r="AC27" s="33"/>
      <c r="AD27" s="33"/>
      <c r="AE27" s="33"/>
      <c r="AF27" s="33"/>
      <c r="AG27" s="19"/>
    </row>
    <row r="28" spans="1:33" ht="12.75">
      <c r="A28" s="37" t="s">
        <v>43</v>
      </c>
      <c r="B28" s="153" t="s">
        <v>38</v>
      </c>
      <c r="C28" s="153"/>
      <c r="D28" s="38">
        <f aca="true" t="shared" si="8" ref="D28:U28">D9+D13+D17+D21+D27</f>
        <v>90</v>
      </c>
      <c r="E28" s="38"/>
      <c r="F28" s="38">
        <f t="shared" si="8"/>
        <v>36</v>
      </c>
      <c r="G28" s="38">
        <f t="shared" si="8"/>
        <v>36</v>
      </c>
      <c r="H28" s="38">
        <f t="shared" si="8"/>
        <v>27</v>
      </c>
      <c r="I28" s="38">
        <f t="shared" si="8"/>
        <v>75</v>
      </c>
      <c r="J28" s="38"/>
      <c r="K28" s="38">
        <f t="shared" si="8"/>
        <v>105</v>
      </c>
      <c r="L28" s="38">
        <f t="shared" si="8"/>
        <v>4.5</v>
      </c>
      <c r="M28" s="38">
        <f t="shared" si="8"/>
        <v>0</v>
      </c>
      <c r="N28" s="38">
        <f t="shared" si="8"/>
        <v>24</v>
      </c>
      <c r="O28" s="38">
        <f t="shared" si="8"/>
        <v>24</v>
      </c>
      <c r="P28" s="38">
        <f t="shared" si="8"/>
        <v>71</v>
      </c>
      <c r="Q28" s="38">
        <f t="shared" si="8"/>
        <v>6</v>
      </c>
      <c r="R28" s="38">
        <f t="shared" si="8"/>
        <v>30</v>
      </c>
      <c r="S28" s="38">
        <f t="shared" si="8"/>
        <v>0</v>
      </c>
      <c r="T28" s="38">
        <f t="shared" si="8"/>
        <v>6</v>
      </c>
      <c r="U28" s="38">
        <f t="shared" si="8"/>
        <v>30</v>
      </c>
      <c r="V28" s="38">
        <f>V9</f>
        <v>0</v>
      </c>
      <c r="W28" s="38">
        <f>W9+W13+W17+W21+W27</f>
        <v>4</v>
      </c>
      <c r="X28" s="38">
        <f>X9+X13+X17+X21+X27</f>
        <v>30</v>
      </c>
      <c r="Y28" s="38">
        <f>Y9</f>
        <v>0</v>
      </c>
      <c r="Z28" s="38">
        <f>Z9+Z13+Z17+Z21+Z27</f>
        <v>4</v>
      </c>
      <c r="AA28" s="38">
        <f>AA9+AA13+AA17+AA21+AA27</f>
        <v>6.5</v>
      </c>
      <c r="AB28" s="38">
        <f>AB9+AB13+AB17+AB21+AB27</f>
        <v>6</v>
      </c>
      <c r="AC28" s="38">
        <f>AC9+AC13+AC17+AC21+AC27</f>
        <v>78</v>
      </c>
      <c r="AD28" s="23">
        <f>SUM(AD4:AD27)</f>
        <v>0</v>
      </c>
      <c r="AE28" s="23">
        <f>SUM(AE4:AE27)</f>
        <v>18</v>
      </c>
      <c r="AF28" s="23">
        <f>SUM(AF4:AF27)</f>
        <v>21</v>
      </c>
      <c r="AG28" s="23">
        <f>SUM(D28:AF28)</f>
        <v>732</v>
      </c>
    </row>
    <row r="29" spans="1:33" ht="12.75">
      <c r="A29" s="155" t="s">
        <v>44</v>
      </c>
      <c r="B29" s="155"/>
      <c r="C29" s="155"/>
      <c r="D29" s="23">
        <f>D28</f>
        <v>90</v>
      </c>
      <c r="E29" s="23"/>
      <c r="F29" s="23">
        <f>F28</f>
        <v>36</v>
      </c>
      <c r="G29" s="23">
        <f>G28</f>
        <v>36</v>
      </c>
      <c r="H29" s="23">
        <f>H28</f>
        <v>27</v>
      </c>
      <c r="I29" s="23">
        <f>I28</f>
        <v>75</v>
      </c>
      <c r="J29" s="23"/>
      <c r="K29" s="156">
        <f>L28+K28+M28</f>
        <v>109.5</v>
      </c>
      <c r="L29" s="156"/>
      <c r="M29" s="156"/>
      <c r="N29" s="23">
        <f>N28</f>
        <v>24</v>
      </c>
      <c r="O29" s="23">
        <f>O28</f>
        <v>24</v>
      </c>
      <c r="P29" s="157">
        <f>P28+Q28</f>
        <v>77</v>
      </c>
      <c r="Q29" s="157"/>
      <c r="R29" s="158">
        <f>R28+S28+T28</f>
        <v>36</v>
      </c>
      <c r="S29" s="158"/>
      <c r="T29" s="158"/>
      <c r="U29" s="158">
        <f>U28+V28+W28</f>
        <v>34</v>
      </c>
      <c r="V29" s="158"/>
      <c r="W29" s="158"/>
      <c r="X29" s="158">
        <f>X28+Y28+Z28</f>
        <v>34</v>
      </c>
      <c r="Y29" s="158"/>
      <c r="Z29" s="158"/>
      <c r="AA29" s="23">
        <f>AA4*AA6+AA10*AA12+AA14*AA16+AA18*AA20</f>
        <v>6.5</v>
      </c>
      <c r="AB29" s="23">
        <f>AB4*AB6+AB10*AB12+AB14*AB16+AB18*AB20</f>
        <v>6</v>
      </c>
      <c r="AC29" s="23">
        <f>AC28</f>
        <v>78</v>
      </c>
      <c r="AD29" s="23">
        <f>AD28</f>
        <v>0</v>
      </c>
      <c r="AE29" s="23">
        <f>AE28</f>
        <v>18</v>
      </c>
      <c r="AF29" s="23">
        <f>AF28</f>
        <v>21</v>
      </c>
      <c r="AG29" s="23">
        <f>SUM(D29:AF29)</f>
        <v>732</v>
      </c>
    </row>
    <row r="30" spans="1:33" ht="13.5">
      <c r="A30" s="159"/>
      <c r="B30" s="159"/>
      <c r="C30" s="159"/>
      <c r="D30" s="39"/>
      <c r="E30" s="39"/>
      <c r="F30" s="39"/>
      <c r="G30" s="39"/>
      <c r="H30" s="39"/>
      <c r="I30" s="39"/>
      <c r="J30" s="39"/>
      <c r="K30" s="160"/>
      <c r="L30" s="160"/>
      <c r="M30" s="160"/>
      <c r="N30" s="39"/>
      <c r="O30" s="39"/>
      <c r="P30" s="160"/>
      <c r="Q30" s="160"/>
      <c r="R30" s="39"/>
      <c r="S30" s="40"/>
      <c r="T30" s="40"/>
      <c r="U30" s="39"/>
      <c r="V30" s="40"/>
      <c r="W30" s="40"/>
      <c r="X30" s="39"/>
      <c r="Y30" s="40"/>
      <c r="Z30" s="40"/>
      <c r="AA30" s="40"/>
      <c r="AB30" s="40"/>
      <c r="AC30" s="40"/>
      <c r="AD30" s="40"/>
      <c r="AE30" s="40"/>
      <c r="AF30" s="40"/>
      <c r="AG30" s="41"/>
    </row>
    <row r="31" spans="1:33" ht="13.5">
      <c r="A31" s="161" t="s">
        <v>45</v>
      </c>
      <c r="B31" s="161"/>
      <c r="C31" s="161"/>
      <c r="D31" s="42" t="s">
        <v>46</v>
      </c>
      <c r="E31" s="42"/>
      <c r="F31" s="42"/>
      <c r="G31" s="42"/>
      <c r="H31" s="42"/>
      <c r="I31" s="42"/>
      <c r="J31" s="42"/>
      <c r="K31" s="40"/>
      <c r="L31" s="40"/>
      <c r="M31" s="40"/>
      <c r="N31" s="39"/>
      <c r="O31" s="39"/>
      <c r="P31" s="40"/>
      <c r="Q31" s="40"/>
      <c r="R31" s="39"/>
      <c r="S31" s="40"/>
      <c r="T31" s="40"/>
      <c r="U31" s="39"/>
      <c r="V31" s="40"/>
      <c r="W31" s="40"/>
      <c r="X31" s="39"/>
      <c r="Y31" s="40"/>
      <c r="Z31" s="40"/>
      <c r="AA31" s="40"/>
      <c r="AB31" s="40"/>
      <c r="AC31" s="40"/>
      <c r="AD31" s="40"/>
      <c r="AE31" s="40"/>
      <c r="AF31" s="40"/>
      <c r="AG31" s="41"/>
    </row>
    <row r="32" spans="1:33" ht="13.5">
      <c r="A32" s="161" t="s">
        <v>47</v>
      </c>
      <c r="B32" s="161"/>
      <c r="C32" s="161"/>
      <c r="D32" s="42" t="s">
        <v>46</v>
      </c>
      <c r="E32" s="42"/>
      <c r="F32" s="42"/>
      <c r="G32" s="42"/>
      <c r="H32" s="42"/>
      <c r="I32" s="42"/>
      <c r="J32" s="42"/>
      <c r="K32" s="40"/>
      <c r="L32" s="40"/>
      <c r="M32" s="40"/>
      <c r="N32" s="39"/>
      <c r="O32" s="39"/>
      <c r="P32" s="40"/>
      <c r="Q32" s="40"/>
      <c r="R32" s="39"/>
      <c r="S32" s="40"/>
      <c r="T32" s="40"/>
      <c r="U32" s="39"/>
      <c r="V32" s="40"/>
      <c r="W32" s="40"/>
      <c r="X32" s="39"/>
      <c r="Y32" s="40"/>
      <c r="Z32" s="40"/>
      <c r="AA32" s="40"/>
      <c r="AB32" s="40"/>
      <c r="AC32" s="40"/>
      <c r="AD32" s="40"/>
      <c r="AE32" s="40"/>
      <c r="AF32" s="40"/>
      <c r="AG32" s="43"/>
    </row>
    <row r="33" spans="1:33" ht="13.5">
      <c r="A33" s="162" t="s">
        <v>48</v>
      </c>
      <c r="B33" s="162"/>
      <c r="C33" s="162"/>
      <c r="D33" s="39"/>
      <c r="E33" s="39"/>
      <c r="F33" s="39"/>
      <c r="G33" s="39"/>
      <c r="H33" s="39"/>
      <c r="I33" s="39"/>
      <c r="J33" s="39"/>
      <c r="K33" s="40"/>
      <c r="L33" s="40"/>
      <c r="M33" s="40"/>
      <c r="N33" s="39"/>
      <c r="O33" s="39"/>
      <c r="P33" s="160"/>
      <c r="Q33" s="160"/>
      <c r="R33" s="39"/>
      <c r="S33" s="40"/>
      <c r="T33" s="40"/>
      <c r="U33" s="39"/>
      <c r="V33" s="40"/>
      <c r="W33" s="40"/>
      <c r="X33" s="39"/>
      <c r="Y33" s="40"/>
      <c r="Z33" s="40"/>
      <c r="AA33" s="40"/>
      <c r="AB33" s="40"/>
      <c r="AC33" s="40"/>
      <c r="AD33" s="40"/>
      <c r="AE33" s="40"/>
      <c r="AF33" s="40"/>
      <c r="AG33" s="43"/>
    </row>
    <row r="34" spans="1:33" ht="13.5">
      <c r="A34" s="162" t="s">
        <v>49</v>
      </c>
      <c r="B34" s="162"/>
      <c r="C34" s="162"/>
      <c r="D34" s="39"/>
      <c r="E34" s="39"/>
      <c r="F34" s="39"/>
      <c r="G34" s="39"/>
      <c r="H34" s="39"/>
      <c r="I34" s="39"/>
      <c r="J34" s="39"/>
      <c r="K34" s="40"/>
      <c r="L34" s="40"/>
      <c r="M34" s="40"/>
      <c r="N34" s="39"/>
      <c r="O34" s="39"/>
      <c r="P34" s="160"/>
      <c r="Q34" s="160"/>
      <c r="R34" s="39"/>
      <c r="S34" s="40"/>
      <c r="T34" s="40"/>
      <c r="U34" s="39"/>
      <c r="V34" s="40"/>
      <c r="W34" s="40"/>
      <c r="X34" s="39"/>
      <c r="Y34" s="40"/>
      <c r="Z34" s="40"/>
      <c r="AA34" s="40"/>
      <c r="AB34" s="40"/>
      <c r="AC34" s="40"/>
      <c r="AD34" s="40"/>
      <c r="AE34" s="40"/>
      <c r="AF34" s="40"/>
      <c r="AG34" s="43"/>
    </row>
    <row r="35" spans="1:33" ht="13.5">
      <c r="A35" s="163" t="s">
        <v>50</v>
      </c>
      <c r="B35" s="163"/>
      <c r="C35" s="163"/>
      <c r="D35" s="164" t="s">
        <v>51</v>
      </c>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40"/>
      <c r="AF35" s="40"/>
      <c r="AG35" s="43"/>
    </row>
    <row r="36" spans="1:33" ht="13.5">
      <c r="A36" s="165" t="s">
        <v>52</v>
      </c>
      <c r="B36" s="165"/>
      <c r="C36" s="165"/>
      <c r="D36" s="164" t="s">
        <v>51</v>
      </c>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40"/>
      <c r="AF36" s="40"/>
      <c r="AG36" s="43"/>
    </row>
    <row r="37" spans="1:38" ht="12.75">
      <c r="A37" s="166" t="s">
        <v>53</v>
      </c>
      <c r="B37" s="166"/>
      <c r="C37" s="166"/>
      <c r="D37" s="167" t="s">
        <v>54</v>
      </c>
      <c r="E37" s="167"/>
      <c r="F37" s="167"/>
      <c r="G37" s="167"/>
      <c r="H37" s="167"/>
      <c r="I37" s="167"/>
      <c r="J37" s="167"/>
      <c r="K37" s="167"/>
      <c r="L37" s="167"/>
      <c r="M37" s="167"/>
      <c r="N37" s="167"/>
      <c r="O37" s="167"/>
      <c r="P37" s="167"/>
      <c r="Q37" s="167"/>
      <c r="R37" s="167"/>
      <c r="S37" s="167"/>
      <c r="T37" s="167"/>
      <c r="U37" s="167"/>
      <c r="V37" s="167"/>
      <c r="W37" s="167"/>
      <c r="X37" s="167"/>
      <c r="Y37" s="167"/>
      <c r="Z37" s="167"/>
      <c r="AJ37" t="s">
        <v>55</v>
      </c>
      <c r="AK37" s="44"/>
      <c r="AL37" s="44"/>
    </row>
    <row r="38" spans="1:38" ht="12.75">
      <c r="A38" s="45" t="s">
        <v>56</v>
      </c>
      <c r="B38" s="45" t="s">
        <v>57</v>
      </c>
      <c r="C38" s="45" t="s">
        <v>58</v>
      </c>
      <c r="D38" t="s">
        <v>59</v>
      </c>
      <c r="AK38" s="44"/>
      <c r="AL38" s="44"/>
    </row>
    <row r="39" spans="1:4" ht="12.75">
      <c r="A39" s="45" t="s">
        <v>60</v>
      </c>
      <c r="B39" s="45" t="s">
        <v>57</v>
      </c>
      <c r="C39" s="45" t="s">
        <v>61</v>
      </c>
      <c r="D39" t="s">
        <v>59</v>
      </c>
    </row>
    <row r="40" spans="1:15" ht="12.75">
      <c r="A40" s="147" t="s">
        <v>100</v>
      </c>
      <c r="B40" s="46"/>
      <c r="C40" s="46"/>
      <c r="D40" s="46"/>
      <c r="E40" s="46"/>
      <c r="F40" s="46"/>
      <c r="G40" s="46"/>
      <c r="H40" s="46"/>
      <c r="I40" s="46"/>
      <c r="J40" s="46"/>
      <c r="K40" s="46"/>
      <c r="L40" s="46"/>
      <c r="M40" s="46"/>
      <c r="N40" s="46"/>
      <c r="O40" s="46"/>
    </row>
  </sheetData>
  <sheetProtection selectLockedCells="1" selectUnlockedCells="1"/>
  <mergeCells count="38">
    <mergeCell ref="A35:C35"/>
    <mergeCell ref="D35:AD35"/>
    <mergeCell ref="A36:C36"/>
    <mergeCell ref="D36:AD36"/>
    <mergeCell ref="A37:C37"/>
    <mergeCell ref="D37:Z37"/>
    <mergeCell ref="A31:C31"/>
    <mergeCell ref="A32:C32"/>
    <mergeCell ref="A33:C33"/>
    <mergeCell ref="P33:Q33"/>
    <mergeCell ref="A34:C34"/>
    <mergeCell ref="P34:Q34"/>
    <mergeCell ref="P29:Q29"/>
    <mergeCell ref="R29:T29"/>
    <mergeCell ref="U29:W29"/>
    <mergeCell ref="X29:Z29"/>
    <mergeCell ref="A30:C30"/>
    <mergeCell ref="K30:M30"/>
    <mergeCell ref="P30:Q30"/>
    <mergeCell ref="A22:A23"/>
    <mergeCell ref="A24:A25"/>
    <mergeCell ref="A26:A27"/>
    <mergeCell ref="B28:C28"/>
    <mergeCell ref="A29:C29"/>
    <mergeCell ref="K29:M29"/>
    <mergeCell ref="A10:A13"/>
    <mergeCell ref="B13:C13"/>
    <mergeCell ref="A14:A17"/>
    <mergeCell ref="B17:C17"/>
    <mergeCell ref="A18:A21"/>
    <mergeCell ref="B21:C21"/>
    <mergeCell ref="B1:C1"/>
    <mergeCell ref="D1:AG1"/>
    <mergeCell ref="F2:G2"/>
    <mergeCell ref="L2:M2"/>
    <mergeCell ref="A3:B3"/>
    <mergeCell ref="A4:A9"/>
    <mergeCell ref="B9:C9"/>
  </mergeCells>
  <printOptions horizontalCentered="1" verticalCentered="1"/>
  <pageMargins left="0.19652777777777777" right="0.19652777777777777" top="0.984027777777778" bottom="0.984027777777778" header="0.5118055555555556" footer="0.5118055555555556"/>
  <pageSetup horizontalDpi="300" verticalDpi="300" orientation="landscape" paperSize="9" scale="85" r:id="rId1"/>
  <headerFooter alignWithMargins="0">
    <oddHeader>&amp;C&amp;"Arial,Gras"&amp;14PRÉPARATION RENTRÉE 2006</oddHeader>
    <oddFooter>&amp;L&amp;D &amp;T&amp;R&amp;"Arial,Gras"TABLEAU 1</oddFooter>
  </headerFooter>
</worksheet>
</file>

<file path=xl/worksheets/sheet3.xml><?xml version="1.0" encoding="utf-8"?>
<worksheet xmlns="http://schemas.openxmlformats.org/spreadsheetml/2006/main" xmlns:r="http://schemas.openxmlformats.org/officeDocument/2006/relationships">
  <dimension ref="A1:AA44"/>
  <sheetViews>
    <sheetView showGridLines="0" zoomScale="120" zoomScaleNormal="120" zoomScalePageLayoutView="0" workbookViewId="0" topLeftCell="A1">
      <selection activeCell="E10" sqref="E10"/>
    </sheetView>
  </sheetViews>
  <sheetFormatPr defaultColWidth="11.140625" defaultRowHeight="12.75"/>
  <cols>
    <col min="1" max="1" width="8.00390625" style="0" customWidth="1"/>
    <col min="2" max="2" width="10.421875" style="0" customWidth="1"/>
    <col min="3" max="3" width="9.28125" style="0" customWidth="1"/>
    <col min="4" max="4" width="7.00390625" style="0" customWidth="1"/>
    <col min="5" max="5" width="7.421875" style="0" customWidth="1"/>
    <col min="6" max="7" width="5.28125" style="0" customWidth="1"/>
    <col min="8" max="8" width="7.421875" style="0" customWidth="1"/>
    <col min="9" max="9" width="6.28125" style="0" customWidth="1"/>
    <col min="10" max="10" width="6.00390625" style="0" customWidth="1"/>
    <col min="11" max="11" width="5.421875" style="0" customWidth="1"/>
    <col min="12" max="13" width="5.28125" style="0" customWidth="1"/>
    <col min="14" max="14" width="11.00390625" style="0" customWidth="1"/>
    <col min="15" max="15" width="10.28125" style="0" customWidth="1"/>
    <col min="16" max="16" width="10.7109375" style="0" customWidth="1"/>
    <col min="17" max="17" width="9.421875" style="0" customWidth="1"/>
    <col min="18" max="18" width="10.00390625" style="0" customWidth="1"/>
    <col min="19" max="19" width="6.421875" style="0" customWidth="1"/>
    <col min="20" max="20" width="6.00390625" style="0" customWidth="1"/>
    <col min="21" max="22" width="5.7109375" style="0" customWidth="1"/>
    <col min="23" max="23" width="5.421875" style="0" customWidth="1"/>
    <col min="24" max="24" width="7.28125" style="0" customWidth="1"/>
    <col min="25" max="25" width="12.28125" style="0" customWidth="1"/>
  </cols>
  <sheetData>
    <row r="1" spans="1:25" ht="12.75" customHeight="1">
      <c r="A1" s="47" t="s">
        <v>0</v>
      </c>
      <c r="B1" s="168">
        <f>TABLEAU1!B1</f>
        <v>750</v>
      </c>
      <c r="C1" s="168"/>
      <c r="D1" s="169"/>
      <c r="E1" s="169"/>
      <c r="F1" s="169"/>
      <c r="G1" s="169"/>
      <c r="H1" s="169"/>
      <c r="I1" s="169"/>
      <c r="J1" s="169"/>
      <c r="K1" s="169"/>
      <c r="L1" s="169"/>
      <c r="M1" s="169"/>
      <c r="N1" s="169"/>
      <c r="O1" s="169"/>
      <c r="P1" s="169"/>
      <c r="Q1" s="169"/>
      <c r="R1" s="169"/>
      <c r="S1" s="169"/>
      <c r="T1" s="169"/>
      <c r="U1" s="169"/>
      <c r="V1" s="169"/>
      <c r="W1" s="169"/>
      <c r="X1" s="169"/>
      <c r="Y1" s="170" t="s">
        <v>62</v>
      </c>
    </row>
    <row r="2" spans="1:25" ht="12.75">
      <c r="A2" s="171" t="s">
        <v>3</v>
      </c>
      <c r="B2" s="171"/>
      <c r="C2" s="48">
        <v>60.5</v>
      </c>
      <c r="D2" s="49" t="s">
        <v>4</v>
      </c>
      <c r="E2" s="49" t="s">
        <v>5</v>
      </c>
      <c r="F2" s="49" t="s">
        <v>6</v>
      </c>
      <c r="G2" s="49" t="s">
        <v>7</v>
      </c>
      <c r="H2" s="49" t="s">
        <v>63</v>
      </c>
      <c r="I2" s="49" t="s">
        <v>9</v>
      </c>
      <c r="J2" s="49" t="s">
        <v>64</v>
      </c>
      <c r="K2" s="49" t="s">
        <v>11</v>
      </c>
      <c r="L2" s="49" t="s">
        <v>12</v>
      </c>
      <c r="M2" s="49" t="s">
        <v>13</v>
      </c>
      <c r="N2" s="49" t="s">
        <v>65</v>
      </c>
      <c r="O2" s="49" t="s">
        <v>66</v>
      </c>
      <c r="P2" s="49" t="s">
        <v>67</v>
      </c>
      <c r="Q2" s="49" t="s">
        <v>68</v>
      </c>
      <c r="R2" s="49" t="s">
        <v>25</v>
      </c>
      <c r="S2" s="49" t="s">
        <v>26</v>
      </c>
      <c r="T2" s="50" t="s">
        <v>27</v>
      </c>
      <c r="U2" s="51" t="s">
        <v>29</v>
      </c>
      <c r="V2" s="51" t="s">
        <v>28</v>
      </c>
      <c r="W2" s="51" t="s">
        <v>30</v>
      </c>
      <c r="X2" s="49" t="s">
        <v>31</v>
      </c>
      <c r="Y2" s="170"/>
    </row>
    <row r="3" spans="1:24" ht="12.75">
      <c r="A3" s="52"/>
      <c r="B3" s="52"/>
      <c r="C3" s="52"/>
      <c r="D3" s="52"/>
      <c r="E3" s="52"/>
      <c r="F3" s="52"/>
      <c r="G3" s="52"/>
      <c r="H3" s="52"/>
      <c r="I3" s="52"/>
      <c r="J3" s="52"/>
      <c r="K3" s="52"/>
      <c r="L3" s="52"/>
      <c r="M3" s="52"/>
      <c r="N3" s="52"/>
      <c r="O3" s="52"/>
      <c r="P3" s="52"/>
      <c r="Q3" s="52"/>
      <c r="R3" s="52"/>
      <c r="S3" s="52"/>
      <c r="T3" s="52"/>
      <c r="U3" s="52"/>
      <c r="V3" s="52"/>
      <c r="W3" s="52"/>
      <c r="X3" s="52"/>
    </row>
    <row r="4" spans="1:25" ht="12.75">
      <c r="A4" s="52"/>
      <c r="B4" s="172" t="s">
        <v>69</v>
      </c>
      <c r="C4" s="172"/>
      <c r="D4" s="53">
        <f>TABLEAU1!D29</f>
        <v>90</v>
      </c>
      <c r="E4" s="53">
        <f>TABLEAU1!H29</f>
        <v>27</v>
      </c>
      <c r="F4" s="53">
        <f>TABLEAU1!G29</f>
        <v>36</v>
      </c>
      <c r="G4" s="53">
        <f>TABLEAU1!H29</f>
        <v>27</v>
      </c>
      <c r="H4" s="53">
        <f>TABLEAU1!I29</f>
        <v>75</v>
      </c>
      <c r="I4" s="53">
        <f>TABLEAU1!K28</f>
        <v>105</v>
      </c>
      <c r="J4" s="53">
        <f>TABLEAU1!L28</f>
        <v>4.5</v>
      </c>
      <c r="K4" s="53">
        <f>TABLEAU1!L28</f>
        <v>4.5</v>
      </c>
      <c r="L4" s="53">
        <f>TABLEAU1!N29</f>
        <v>24</v>
      </c>
      <c r="M4" s="53">
        <f>TABLEAU1!O29</f>
        <v>24</v>
      </c>
      <c r="N4" s="53">
        <f>TABLEAU1!P29</f>
        <v>77</v>
      </c>
      <c r="O4" s="53">
        <f>TABLEAU1!R29</f>
        <v>36</v>
      </c>
      <c r="P4" s="53">
        <f>TABLEAU1!U29</f>
        <v>34</v>
      </c>
      <c r="Q4" s="53">
        <f>TABLEAU1!X29</f>
        <v>34</v>
      </c>
      <c r="R4" s="53">
        <f>TABLEAU1!AA29</f>
        <v>6.5</v>
      </c>
      <c r="S4" s="53">
        <f>TABLEAU1!AB29</f>
        <v>6</v>
      </c>
      <c r="T4" s="54">
        <f>TABLEAU1!AC29</f>
        <v>78</v>
      </c>
      <c r="U4" s="54">
        <f>TABLEAU1!AE29</f>
        <v>18</v>
      </c>
      <c r="V4" s="54"/>
      <c r="W4" s="53">
        <f>TABLEAU1!AF29</f>
        <v>21</v>
      </c>
      <c r="X4" s="53">
        <f>TABLEAU1!AG29</f>
        <v>732</v>
      </c>
      <c r="Y4" s="55">
        <f>B1-X4</f>
        <v>18</v>
      </c>
    </row>
    <row r="5" spans="1:24" ht="12.75">
      <c r="A5" s="52"/>
      <c r="B5" s="52"/>
      <c r="C5" s="52"/>
      <c r="D5" s="173"/>
      <c r="E5" s="173"/>
      <c r="F5" s="173"/>
      <c r="G5" s="173"/>
      <c r="H5" s="173"/>
      <c r="I5" s="174">
        <f>I4+J4+K4</f>
        <v>114</v>
      </c>
      <c r="J5" s="174"/>
      <c r="K5" s="174"/>
      <c r="L5" s="175"/>
      <c r="M5" s="175"/>
      <c r="N5" s="56"/>
      <c r="O5" s="56"/>
      <c r="P5" s="56"/>
      <c r="Q5" s="56"/>
      <c r="R5" s="56"/>
      <c r="S5" s="56"/>
      <c r="T5" s="57"/>
      <c r="U5" s="57"/>
      <c r="V5" s="57"/>
      <c r="W5" s="58"/>
      <c r="X5" s="59"/>
    </row>
    <row r="6" spans="1:24" ht="12.75">
      <c r="A6" s="176" t="s">
        <v>70</v>
      </c>
      <c r="B6" s="176"/>
      <c r="C6" s="176"/>
      <c r="D6" s="60">
        <f aca="true" t="shared" si="0" ref="D6:I6">SUM(D7:D9)</f>
        <v>0</v>
      </c>
      <c r="E6" s="60">
        <f t="shared" si="0"/>
        <v>2</v>
      </c>
      <c r="F6" s="60">
        <f t="shared" si="0"/>
        <v>2</v>
      </c>
      <c r="G6" s="60">
        <f t="shared" si="0"/>
        <v>0</v>
      </c>
      <c r="H6" s="60">
        <f t="shared" si="0"/>
        <v>0</v>
      </c>
      <c r="I6" s="177">
        <f t="shared" si="0"/>
        <v>0</v>
      </c>
      <c r="J6" s="177"/>
      <c r="K6" s="177"/>
      <c r="L6" s="60">
        <f>SUM(L7:L9)</f>
        <v>0</v>
      </c>
      <c r="M6" s="60">
        <f>SUM(M7:M9)</f>
        <v>0</v>
      </c>
      <c r="N6" s="60">
        <f>SUM(N7:N9)</f>
        <v>0</v>
      </c>
      <c r="O6" s="60">
        <v>0</v>
      </c>
      <c r="P6" s="60">
        <f>SUM(P7:P9)</f>
        <v>0</v>
      </c>
      <c r="Q6" s="60">
        <v>0</v>
      </c>
      <c r="R6" s="60"/>
      <c r="S6" s="60">
        <v>0</v>
      </c>
      <c r="T6" s="61">
        <f>SUM(T7:T9)</f>
        <v>12</v>
      </c>
      <c r="U6" s="62">
        <f>SUM(U7:U9)</f>
        <v>0</v>
      </c>
      <c r="V6" s="62"/>
      <c r="W6" s="62">
        <f>SUM(W7:W9)</f>
        <v>0</v>
      </c>
      <c r="X6" s="63">
        <f>SUM(D6:W6)</f>
        <v>16</v>
      </c>
    </row>
    <row r="7" spans="1:24" ht="12.75" customHeight="1">
      <c r="A7" s="178" t="s">
        <v>71</v>
      </c>
      <c r="B7" s="178"/>
      <c r="C7" s="178"/>
      <c r="D7" s="64"/>
      <c r="E7" s="64"/>
      <c r="F7" s="64"/>
      <c r="G7" s="64"/>
      <c r="H7" s="64"/>
      <c r="I7" s="179"/>
      <c r="J7" s="179"/>
      <c r="K7" s="179"/>
      <c r="L7" s="64"/>
      <c r="M7" s="64"/>
      <c r="N7" s="64"/>
      <c r="O7" s="64"/>
      <c r="P7" s="64"/>
      <c r="Q7" s="64"/>
      <c r="R7" s="64"/>
      <c r="S7" s="64"/>
      <c r="T7" s="65">
        <v>12</v>
      </c>
      <c r="U7" s="66"/>
      <c r="V7" s="66"/>
      <c r="W7" s="66"/>
      <c r="X7" s="63">
        <f>SUM(D7:W7)</f>
        <v>12</v>
      </c>
    </row>
    <row r="8" spans="1:24" ht="12.75" customHeight="1">
      <c r="A8" s="178" t="s">
        <v>72</v>
      </c>
      <c r="B8" s="178"/>
      <c r="C8" s="178"/>
      <c r="D8" s="64"/>
      <c r="E8" s="64"/>
      <c r="F8" s="64"/>
      <c r="G8" s="64"/>
      <c r="H8" s="64"/>
      <c r="I8" s="66"/>
      <c r="J8" s="67"/>
      <c r="K8" s="68"/>
      <c r="L8" s="64"/>
      <c r="M8" s="64"/>
      <c r="N8" s="64"/>
      <c r="O8" s="64"/>
      <c r="P8" s="64"/>
      <c r="Q8" s="64"/>
      <c r="R8" s="64"/>
      <c r="S8" s="64"/>
      <c r="T8" s="65"/>
      <c r="U8" s="66"/>
      <c r="V8" s="66"/>
      <c r="W8" s="66"/>
      <c r="X8" s="63">
        <f>SUM(D8:W8)</f>
        <v>0</v>
      </c>
    </row>
    <row r="9" spans="1:24" ht="12.75" customHeight="1">
      <c r="A9" s="180" t="s">
        <v>73</v>
      </c>
      <c r="B9" s="180"/>
      <c r="C9" s="180"/>
      <c r="D9" s="69"/>
      <c r="E9" s="69">
        <v>2</v>
      </c>
      <c r="F9" s="69">
        <v>2</v>
      </c>
      <c r="G9" s="69"/>
      <c r="H9" s="69"/>
      <c r="I9" s="181"/>
      <c r="J9" s="181"/>
      <c r="K9" s="181"/>
      <c r="L9" s="69"/>
      <c r="M9" s="69"/>
      <c r="N9" s="69"/>
      <c r="O9" s="69"/>
      <c r="P9" s="69"/>
      <c r="Q9" s="69"/>
      <c r="R9" s="69"/>
      <c r="S9" s="69"/>
      <c r="T9" s="70"/>
      <c r="U9" s="71"/>
      <c r="V9" s="71"/>
      <c r="W9" s="71"/>
      <c r="X9" s="63">
        <f>SUM(D9:W9)</f>
        <v>4</v>
      </c>
    </row>
    <row r="10" spans="1:25" ht="15.75" customHeight="1">
      <c r="A10" s="182" t="s">
        <v>74</v>
      </c>
      <c r="B10" s="182"/>
      <c r="C10" s="182"/>
      <c r="D10" s="72">
        <f>D4+D6</f>
        <v>90</v>
      </c>
      <c r="E10" s="72">
        <f>E4+E6</f>
        <v>29</v>
      </c>
      <c r="F10" s="72">
        <f>F4+F6</f>
        <v>38</v>
      </c>
      <c r="G10" s="72">
        <f>G4</f>
        <v>27</v>
      </c>
      <c r="H10" s="72">
        <f>H4+H6</f>
        <v>75</v>
      </c>
      <c r="I10" s="183">
        <f>I5+I6</f>
        <v>114</v>
      </c>
      <c r="J10" s="183"/>
      <c r="K10" s="183"/>
      <c r="L10" s="72">
        <f>L4+L6</f>
        <v>24</v>
      </c>
      <c r="M10" s="72">
        <f>M4+M6</f>
        <v>24</v>
      </c>
      <c r="N10" s="72">
        <f>N4+N6</f>
        <v>77</v>
      </c>
      <c r="O10" s="72">
        <f>O4</f>
        <v>36</v>
      </c>
      <c r="P10" s="72">
        <f>P4+P6</f>
        <v>34</v>
      </c>
      <c r="Q10" s="72">
        <f>Q4</f>
        <v>34</v>
      </c>
      <c r="R10" s="72"/>
      <c r="S10" s="72">
        <f>S4</f>
        <v>6</v>
      </c>
      <c r="T10" s="73">
        <f>T4+T6</f>
        <v>90</v>
      </c>
      <c r="U10" s="74">
        <f>SUM(U4:U9)</f>
        <v>18</v>
      </c>
      <c r="V10" s="74"/>
      <c r="W10" s="75">
        <f>U4+U6</f>
        <v>18</v>
      </c>
      <c r="X10" s="63">
        <f>SUM(D10:W10)</f>
        <v>734</v>
      </c>
      <c r="Y10" s="55">
        <f>B1-X10</f>
        <v>16</v>
      </c>
    </row>
    <row r="11" spans="1:26" ht="3.75" customHeight="1">
      <c r="A11" s="184"/>
      <c r="B11" s="184"/>
      <c r="C11" s="76"/>
      <c r="Y11" s="2"/>
      <c r="Z11" s="2"/>
    </row>
    <row r="12" spans="1:26" ht="12.75" customHeight="1">
      <c r="A12" s="185" t="s">
        <v>75</v>
      </c>
      <c r="B12" s="185"/>
      <c r="C12" s="185"/>
      <c r="D12" s="185"/>
      <c r="E12" s="185"/>
      <c r="F12" s="77"/>
      <c r="G12" s="77"/>
      <c r="H12" s="77"/>
      <c r="I12" s="186"/>
      <c r="J12" s="186"/>
      <c r="K12" s="186"/>
      <c r="L12" s="77"/>
      <c r="M12" s="77"/>
      <c r="N12" s="77"/>
      <c r="O12" s="77"/>
      <c r="P12" s="77"/>
      <c r="Q12" s="77"/>
      <c r="R12" s="77"/>
      <c r="S12" s="77"/>
      <c r="T12" s="78"/>
      <c r="U12" s="78"/>
      <c r="V12" s="78"/>
      <c r="W12" s="78"/>
      <c r="X12" s="77"/>
      <c r="Y12" s="2"/>
      <c r="Z12" s="2"/>
    </row>
    <row r="13" spans="1:26" ht="12.75" customHeight="1">
      <c r="A13" s="187" t="s">
        <v>76</v>
      </c>
      <c r="B13" s="187"/>
      <c r="C13" s="187"/>
      <c r="D13" s="79">
        <v>5</v>
      </c>
      <c r="E13" s="79">
        <v>2.5</v>
      </c>
      <c r="F13" s="79">
        <v>2.5</v>
      </c>
      <c r="G13" s="79"/>
      <c r="H13" s="79"/>
      <c r="I13" s="188">
        <v>2.5</v>
      </c>
      <c r="J13" s="188"/>
      <c r="K13" s="188"/>
      <c r="L13" s="79"/>
      <c r="M13" s="79"/>
      <c r="N13" s="79"/>
      <c r="O13" s="79"/>
      <c r="P13" s="79"/>
      <c r="Q13" s="79"/>
      <c r="R13" s="79"/>
      <c r="S13" s="79"/>
      <c r="T13" s="80"/>
      <c r="U13" s="81"/>
      <c r="V13" s="81"/>
      <c r="W13" s="82"/>
      <c r="X13" s="83">
        <f aca="true" t="shared" si="1" ref="X13:X20">SUM(D13:T13)</f>
        <v>12.5</v>
      </c>
      <c r="Y13" s="2"/>
      <c r="Z13" s="2"/>
    </row>
    <row r="14" spans="1:26" ht="12.75" customHeight="1">
      <c r="A14" s="187" t="s">
        <v>77</v>
      </c>
      <c r="B14" s="187"/>
      <c r="C14" s="187"/>
      <c r="D14" s="84"/>
      <c r="E14" s="84">
        <v>0</v>
      </c>
      <c r="F14" s="84">
        <v>0</v>
      </c>
      <c r="G14" s="84"/>
      <c r="H14" s="84"/>
      <c r="I14" s="189"/>
      <c r="J14" s="189"/>
      <c r="K14" s="189"/>
      <c r="L14" s="84"/>
      <c r="M14" s="84"/>
      <c r="N14" s="84"/>
      <c r="O14" s="84"/>
      <c r="P14" s="84"/>
      <c r="Q14" s="84"/>
      <c r="R14" s="84"/>
      <c r="S14" s="84"/>
      <c r="T14" s="85"/>
      <c r="U14" s="86"/>
      <c r="V14" s="86"/>
      <c r="W14" s="86"/>
      <c r="X14" s="87">
        <f t="shared" si="1"/>
        <v>0</v>
      </c>
      <c r="Y14" s="2"/>
      <c r="Z14" s="2"/>
    </row>
    <row r="15" spans="1:26" ht="12.75" customHeight="1">
      <c r="A15" s="187" t="s">
        <v>78</v>
      </c>
      <c r="B15" s="187"/>
      <c r="C15" s="187"/>
      <c r="D15" s="85"/>
      <c r="E15" s="84">
        <v>0</v>
      </c>
      <c r="F15" s="84">
        <v>0</v>
      </c>
      <c r="G15" s="84"/>
      <c r="H15" s="84"/>
      <c r="I15" s="189"/>
      <c r="J15" s="189"/>
      <c r="K15" s="189"/>
      <c r="L15" s="84"/>
      <c r="M15" s="84"/>
      <c r="N15" s="84"/>
      <c r="O15" s="84"/>
      <c r="P15" s="84"/>
      <c r="Q15" s="84"/>
      <c r="R15" s="84"/>
      <c r="S15" s="84"/>
      <c r="T15" s="85"/>
      <c r="U15" s="86"/>
      <c r="V15" s="86"/>
      <c r="W15" s="86"/>
      <c r="X15" s="87">
        <f t="shared" si="1"/>
        <v>0</v>
      </c>
      <c r="Y15" s="2"/>
      <c r="Z15" s="2"/>
    </row>
    <row r="16" spans="1:26" ht="12.75" customHeight="1">
      <c r="A16" s="187" t="s">
        <v>79</v>
      </c>
      <c r="B16" s="187"/>
      <c r="C16" s="187"/>
      <c r="D16" s="84"/>
      <c r="E16" s="84">
        <v>0</v>
      </c>
      <c r="F16" s="84">
        <v>0</v>
      </c>
      <c r="G16" s="84"/>
      <c r="H16" s="84"/>
      <c r="I16" s="189"/>
      <c r="J16" s="189"/>
      <c r="K16" s="189"/>
      <c r="L16" s="84"/>
      <c r="M16" s="84"/>
      <c r="N16" s="84">
        <v>0</v>
      </c>
      <c r="O16" s="84"/>
      <c r="P16" s="84"/>
      <c r="Q16" s="84"/>
      <c r="R16" s="84"/>
      <c r="S16" s="84"/>
      <c r="T16" s="85"/>
      <c r="U16" s="86"/>
      <c r="V16" s="86"/>
      <c r="W16" s="86"/>
      <c r="X16" s="87">
        <f t="shared" si="1"/>
        <v>0</v>
      </c>
      <c r="Y16" s="2"/>
      <c r="Z16" s="2"/>
    </row>
    <row r="17" spans="1:26" ht="12.75" customHeight="1">
      <c r="A17" s="187" t="s">
        <v>80</v>
      </c>
      <c r="B17" s="187"/>
      <c r="C17" s="187"/>
      <c r="D17" s="84"/>
      <c r="E17" s="84">
        <v>1.5</v>
      </c>
      <c r="F17" s="84">
        <v>1.5</v>
      </c>
      <c r="G17" s="84"/>
      <c r="H17" s="84"/>
      <c r="I17" s="189"/>
      <c r="J17" s="189"/>
      <c r="K17" s="189"/>
      <c r="L17" s="84"/>
      <c r="M17" s="84"/>
      <c r="N17" s="84"/>
      <c r="O17" s="84"/>
      <c r="P17" s="84"/>
      <c r="Q17" s="84"/>
      <c r="R17" s="84"/>
      <c r="S17" s="84"/>
      <c r="T17" s="85"/>
      <c r="U17" s="86"/>
      <c r="V17" s="86"/>
      <c r="W17" s="86"/>
      <c r="X17" s="87">
        <f t="shared" si="1"/>
        <v>3</v>
      </c>
      <c r="Y17" s="2"/>
      <c r="Z17" s="2"/>
    </row>
    <row r="18" spans="1:26" ht="12.75" customHeight="1">
      <c r="A18" s="187" t="s">
        <v>81</v>
      </c>
      <c r="B18" s="187"/>
      <c r="C18" s="187"/>
      <c r="D18" s="84">
        <v>2.5</v>
      </c>
      <c r="E18" s="84"/>
      <c r="F18" s="84"/>
      <c r="G18" s="84"/>
      <c r="H18" s="84"/>
      <c r="I18" s="189">
        <v>2.5</v>
      </c>
      <c r="J18" s="189"/>
      <c r="K18" s="189"/>
      <c r="L18" s="84"/>
      <c r="M18" s="84"/>
      <c r="N18" s="84"/>
      <c r="O18" s="84"/>
      <c r="P18" s="84"/>
      <c r="Q18" s="88"/>
      <c r="R18" s="88"/>
      <c r="S18" s="88"/>
      <c r="T18" s="89"/>
      <c r="U18" s="86"/>
      <c r="V18" s="86"/>
      <c r="W18" s="86"/>
      <c r="X18" s="87">
        <f t="shared" si="1"/>
        <v>5</v>
      </c>
      <c r="Y18" s="2"/>
      <c r="Z18" s="2"/>
    </row>
    <row r="19" spans="1:26" ht="12.75" customHeight="1">
      <c r="A19" s="187" t="s">
        <v>82</v>
      </c>
      <c r="B19" s="187"/>
      <c r="C19" s="187"/>
      <c r="D19" s="84">
        <v>3</v>
      </c>
      <c r="E19" s="84"/>
      <c r="F19" s="84"/>
      <c r="G19" s="84"/>
      <c r="H19" s="84">
        <v>3</v>
      </c>
      <c r="I19" s="189">
        <v>3</v>
      </c>
      <c r="J19" s="189"/>
      <c r="K19" s="189"/>
      <c r="L19" s="84"/>
      <c r="M19" s="84"/>
      <c r="N19" s="84">
        <v>0</v>
      </c>
      <c r="O19" s="84"/>
      <c r="P19" s="84"/>
      <c r="Q19" s="84"/>
      <c r="R19" s="84"/>
      <c r="S19" s="84"/>
      <c r="T19" s="85"/>
      <c r="U19" s="86"/>
      <c r="V19" s="86"/>
      <c r="W19" s="86"/>
      <c r="X19" s="87">
        <f t="shared" si="1"/>
        <v>9</v>
      </c>
      <c r="Y19" s="2"/>
      <c r="Z19" s="2"/>
    </row>
    <row r="20" spans="1:26" ht="12.75" customHeight="1">
      <c r="A20" s="187" t="s">
        <v>83</v>
      </c>
      <c r="B20" s="187"/>
      <c r="C20" s="187"/>
      <c r="D20" s="84">
        <v>3</v>
      </c>
      <c r="E20" s="84"/>
      <c r="F20" s="84"/>
      <c r="G20" s="84"/>
      <c r="H20" s="84">
        <v>3</v>
      </c>
      <c r="I20" s="189">
        <v>3</v>
      </c>
      <c r="J20" s="189"/>
      <c r="K20" s="189"/>
      <c r="L20" s="84"/>
      <c r="M20" s="84"/>
      <c r="N20" s="84">
        <v>0</v>
      </c>
      <c r="O20" s="84"/>
      <c r="P20" s="84"/>
      <c r="Q20" s="84"/>
      <c r="R20" s="84"/>
      <c r="S20" s="84"/>
      <c r="T20" s="85"/>
      <c r="U20" s="85"/>
      <c r="V20" s="85"/>
      <c r="W20" s="85"/>
      <c r="X20" s="87">
        <f t="shared" si="1"/>
        <v>9</v>
      </c>
      <c r="Y20" s="2"/>
      <c r="Z20" s="2"/>
    </row>
    <row r="21" spans="1:26" ht="12.75" customHeight="1">
      <c r="A21" s="187" t="s">
        <v>84</v>
      </c>
      <c r="B21" s="187"/>
      <c r="C21" s="187"/>
      <c r="D21" s="84"/>
      <c r="E21" s="90"/>
      <c r="F21" s="90"/>
      <c r="G21" s="90"/>
      <c r="H21" s="90"/>
      <c r="I21" s="190"/>
      <c r="J21" s="190"/>
      <c r="K21" s="190"/>
      <c r="L21" s="90"/>
      <c r="M21" s="84"/>
      <c r="N21" s="91"/>
      <c r="O21" s="91"/>
      <c r="P21" s="91"/>
      <c r="Q21" s="91"/>
      <c r="R21" s="91"/>
      <c r="S21" s="91"/>
      <c r="T21" s="92"/>
      <c r="U21" s="93"/>
      <c r="V21" s="93"/>
      <c r="W21" s="93"/>
      <c r="X21" s="87">
        <f>SUM(D21:W21)</f>
        <v>0</v>
      </c>
      <c r="Y21" s="2"/>
      <c r="Z21" s="2"/>
    </row>
    <row r="22" spans="1:26" ht="12.75" customHeight="1">
      <c r="A22" s="187" t="s">
        <v>85</v>
      </c>
      <c r="B22" s="187"/>
      <c r="C22" s="187"/>
      <c r="D22" s="84"/>
      <c r="E22" s="94"/>
      <c r="F22" s="94"/>
      <c r="G22" s="94"/>
      <c r="H22" s="94"/>
      <c r="I22" s="95"/>
      <c r="J22" s="96"/>
      <c r="K22" s="97"/>
      <c r="L22" s="84"/>
      <c r="M22" s="88"/>
      <c r="N22" s="84"/>
      <c r="O22" s="84"/>
      <c r="P22" s="84"/>
      <c r="Q22" s="84"/>
      <c r="R22" s="84"/>
      <c r="S22" s="84"/>
      <c r="T22" s="85"/>
      <c r="U22" s="85"/>
      <c r="V22" s="85"/>
      <c r="W22" s="85"/>
      <c r="X22" s="98">
        <f>SUM(D22:W22)</f>
        <v>0</v>
      </c>
      <c r="Y22" s="2"/>
      <c r="Z22" s="2"/>
    </row>
    <row r="23" spans="1:26" ht="12.75" customHeight="1">
      <c r="A23" s="187" t="s">
        <v>86</v>
      </c>
      <c r="B23" s="187"/>
      <c r="C23" s="187"/>
      <c r="D23" s="88"/>
      <c r="E23" s="84"/>
      <c r="F23" s="84"/>
      <c r="G23" s="84"/>
      <c r="H23" s="84"/>
      <c r="I23" s="189"/>
      <c r="J23" s="189"/>
      <c r="K23" s="189"/>
      <c r="L23" s="99"/>
      <c r="M23" s="88"/>
      <c r="N23" s="84"/>
      <c r="O23" s="84"/>
      <c r="P23" s="84"/>
      <c r="Q23" s="84"/>
      <c r="R23" s="84"/>
      <c r="S23" s="84"/>
      <c r="T23" s="85"/>
      <c r="U23" s="85"/>
      <c r="V23" s="85"/>
      <c r="W23" s="85"/>
      <c r="X23" s="98">
        <f>SUM(D23:T23)</f>
        <v>0</v>
      </c>
      <c r="Y23" s="2"/>
      <c r="Z23" s="2"/>
    </row>
    <row r="24" spans="1:26" ht="12.75" customHeight="1">
      <c r="A24" s="187" t="s">
        <v>87</v>
      </c>
      <c r="B24" s="187"/>
      <c r="C24" s="187"/>
      <c r="D24" s="88"/>
      <c r="E24" s="84"/>
      <c r="F24" s="84"/>
      <c r="G24" s="84"/>
      <c r="H24" s="84"/>
      <c r="I24" s="189"/>
      <c r="J24" s="189"/>
      <c r="K24" s="189"/>
      <c r="L24" s="84"/>
      <c r="M24" s="100"/>
      <c r="N24" s="84"/>
      <c r="O24" s="84"/>
      <c r="P24" s="84"/>
      <c r="Q24" s="84"/>
      <c r="R24" s="84"/>
      <c r="S24" s="84"/>
      <c r="T24" s="85"/>
      <c r="U24" s="85"/>
      <c r="V24" s="85"/>
      <c r="W24" s="85"/>
      <c r="X24" s="98"/>
      <c r="Y24" s="2"/>
      <c r="Z24" s="2"/>
    </row>
    <row r="25" spans="1:26" ht="12.75" customHeight="1">
      <c r="A25" s="187" t="s">
        <v>88</v>
      </c>
      <c r="B25" s="187"/>
      <c r="C25" s="187"/>
      <c r="D25" s="88"/>
      <c r="E25" s="84"/>
      <c r="F25" s="84"/>
      <c r="G25" s="84"/>
      <c r="H25" s="84"/>
      <c r="I25" s="189"/>
      <c r="J25" s="189"/>
      <c r="K25" s="189"/>
      <c r="L25" s="84"/>
      <c r="M25" s="100">
        <v>1</v>
      </c>
      <c r="N25" s="84"/>
      <c r="O25" s="84"/>
      <c r="P25" s="84"/>
      <c r="Q25" s="84"/>
      <c r="R25" s="84"/>
      <c r="S25" s="84"/>
      <c r="T25" s="85"/>
      <c r="U25" s="85"/>
      <c r="V25" s="85"/>
      <c r="W25" s="85"/>
      <c r="X25" s="98">
        <f>SUM(D25:T25)</f>
        <v>1</v>
      </c>
      <c r="Y25" s="2"/>
      <c r="Z25" s="2"/>
    </row>
    <row r="26" spans="1:26" ht="12.75" customHeight="1">
      <c r="A26" s="191" t="s">
        <v>101</v>
      </c>
      <c r="B26" s="191"/>
      <c r="C26" s="191"/>
      <c r="D26" s="88">
        <f>TABLEAU1!D7</f>
        <v>0</v>
      </c>
      <c r="E26" s="88">
        <f>TABLEAU1!F7</f>
        <v>0</v>
      </c>
      <c r="F26" s="88">
        <f>TABLEAU1!G7</f>
        <v>0</v>
      </c>
      <c r="G26" s="88">
        <f>TABLEAU1!H7</f>
        <v>0</v>
      </c>
      <c r="H26" s="88">
        <f>TABLEAU1!I7</f>
        <v>0</v>
      </c>
      <c r="I26" s="88">
        <f>TABLEAU1!K7</f>
        <v>0</v>
      </c>
      <c r="J26" s="101"/>
      <c r="K26" s="102"/>
      <c r="L26" s="84">
        <f>TABLEAU1!N7</f>
        <v>0</v>
      </c>
      <c r="M26" s="84">
        <f>TABLEAU1!O7</f>
        <v>0</v>
      </c>
      <c r="N26" s="84">
        <f>TABLEAU1!P7</f>
        <v>0</v>
      </c>
      <c r="O26" s="84">
        <f>TABLEAU1!Q7</f>
        <v>0</v>
      </c>
      <c r="P26" s="84">
        <f>TABLEAU1!R7</f>
        <v>0</v>
      </c>
      <c r="Q26" s="84">
        <f>TABLEAU1!S7</f>
        <v>0</v>
      </c>
      <c r="R26" s="84">
        <f>TABLEAU1!T7</f>
        <v>0</v>
      </c>
      <c r="S26" s="84">
        <f>TABLEAU1!U7</f>
        <v>0</v>
      </c>
      <c r="T26" s="84">
        <f>TABLEAU1!V7</f>
        <v>0</v>
      </c>
      <c r="U26" s="85"/>
      <c r="V26" s="85"/>
      <c r="W26" s="85"/>
      <c r="X26" s="98">
        <f>SUM(D26:T26)</f>
        <v>0</v>
      </c>
      <c r="Y26" s="2"/>
      <c r="Z26" s="2"/>
    </row>
    <row r="27" spans="1:26" ht="12.75" customHeight="1">
      <c r="A27" s="191" t="s">
        <v>102</v>
      </c>
      <c r="B27" s="191"/>
      <c r="C27" s="191"/>
      <c r="D27" s="88">
        <f>TABLEAU1!D8</f>
        <v>0</v>
      </c>
      <c r="E27" s="88">
        <f>TABLEAU1!F8</f>
        <v>0</v>
      </c>
      <c r="F27" s="88">
        <f>TABLEAU1!G8</f>
        <v>0</v>
      </c>
      <c r="G27" s="88">
        <f>TABLEAU1!H8</f>
        <v>0</v>
      </c>
      <c r="H27" s="88">
        <f>TABLEAU1!I8</f>
        <v>0</v>
      </c>
      <c r="I27" s="88">
        <f>TABLEAU1!K8</f>
        <v>0</v>
      </c>
      <c r="J27" s="101"/>
      <c r="K27" s="102"/>
      <c r="L27" s="84">
        <f>TABLEAU1!N8</f>
        <v>0</v>
      </c>
      <c r="M27" s="84">
        <f>TABLEAU1!O8</f>
        <v>0</v>
      </c>
      <c r="N27" s="84">
        <f>TABLEAU1!P8</f>
        <v>0</v>
      </c>
      <c r="O27" s="84">
        <f>TABLEAU1!Q8</f>
        <v>0</v>
      </c>
      <c r="P27" s="84">
        <f>TABLEAU1!R8</f>
        <v>0</v>
      </c>
      <c r="Q27" s="84">
        <f>TABLEAU1!S8</f>
        <v>0</v>
      </c>
      <c r="R27" s="84">
        <f>TABLEAU1!T8</f>
        <v>0</v>
      </c>
      <c r="S27" s="84">
        <f>TABLEAU1!U8</f>
        <v>0</v>
      </c>
      <c r="T27" s="84">
        <f>TABLEAU1!V8</f>
        <v>0</v>
      </c>
      <c r="U27" s="85"/>
      <c r="V27" s="85"/>
      <c r="W27" s="85"/>
      <c r="X27" s="98">
        <f>SUM(D27:T27)</f>
        <v>0</v>
      </c>
      <c r="Y27" s="2"/>
      <c r="Z27" s="2"/>
    </row>
    <row r="28" spans="1:26" ht="12.75" customHeight="1">
      <c r="A28" s="187" t="s">
        <v>89</v>
      </c>
      <c r="B28" s="187"/>
      <c r="C28" s="187"/>
      <c r="D28" s="88"/>
      <c r="E28" s="84"/>
      <c r="F28" s="84"/>
      <c r="G28" s="84"/>
      <c r="H28" s="84"/>
      <c r="J28" s="101"/>
      <c r="K28" s="102"/>
      <c r="L28" s="84"/>
      <c r="M28" s="100"/>
      <c r="N28" s="84"/>
      <c r="O28" s="84"/>
      <c r="P28" s="84"/>
      <c r="Q28" s="84"/>
      <c r="R28" s="84"/>
      <c r="S28" s="84"/>
      <c r="T28" s="85"/>
      <c r="U28" s="85"/>
      <c r="V28" s="85"/>
      <c r="W28" s="85"/>
      <c r="X28" s="98"/>
      <c r="Y28" s="2"/>
      <c r="Z28" s="2"/>
    </row>
    <row r="29" spans="1:26" ht="12.75" customHeight="1">
      <c r="A29" s="187" t="s">
        <v>89</v>
      </c>
      <c r="B29" s="187"/>
      <c r="C29" s="187"/>
      <c r="D29" s="88"/>
      <c r="E29" s="84"/>
      <c r="F29" s="84"/>
      <c r="G29" s="84"/>
      <c r="H29" s="84"/>
      <c r="I29" s="189"/>
      <c r="J29" s="189"/>
      <c r="K29" s="189"/>
      <c r="L29" s="84"/>
      <c r="M29" s="100"/>
      <c r="N29" s="84"/>
      <c r="O29" s="84"/>
      <c r="P29" s="84"/>
      <c r="Q29" s="84"/>
      <c r="R29" s="84"/>
      <c r="S29" s="84"/>
      <c r="T29" s="85"/>
      <c r="U29" s="85"/>
      <c r="V29" s="85"/>
      <c r="W29" s="85">
        <v>2</v>
      </c>
      <c r="X29" s="98"/>
      <c r="Y29" s="2"/>
      <c r="Z29" s="2"/>
    </row>
    <row r="30" spans="1:26" ht="12.75" customHeight="1">
      <c r="A30" s="187" t="s">
        <v>89</v>
      </c>
      <c r="B30" s="187"/>
      <c r="C30" s="187"/>
      <c r="D30" s="88"/>
      <c r="E30" s="84"/>
      <c r="F30" s="84"/>
      <c r="G30" s="84"/>
      <c r="H30" s="84"/>
      <c r="I30" s="189"/>
      <c r="J30" s="189"/>
      <c r="K30" s="189"/>
      <c r="L30" s="84"/>
      <c r="M30" s="100"/>
      <c r="N30" s="84"/>
      <c r="O30" s="84"/>
      <c r="P30" s="84"/>
      <c r="Q30" s="84"/>
      <c r="R30" s="84"/>
      <c r="S30" s="84"/>
      <c r="T30" s="85"/>
      <c r="U30" s="85"/>
      <c r="V30" s="85"/>
      <c r="W30" s="85"/>
      <c r="X30" s="98"/>
      <c r="Y30" s="2"/>
      <c r="Z30" s="2"/>
    </row>
    <row r="31" spans="1:26" ht="12.75" customHeight="1">
      <c r="A31" s="187" t="s">
        <v>89</v>
      </c>
      <c r="B31" s="187"/>
      <c r="C31" s="187"/>
      <c r="D31" s="84">
        <v>3</v>
      </c>
      <c r="E31" s="91"/>
      <c r="F31" s="91"/>
      <c r="G31" s="91"/>
      <c r="H31" s="91">
        <v>2</v>
      </c>
      <c r="I31" s="190"/>
      <c r="J31" s="190"/>
      <c r="K31" s="190"/>
      <c r="L31" s="91"/>
      <c r="M31" s="84"/>
      <c r="N31" s="91"/>
      <c r="O31" s="91"/>
      <c r="P31" s="91"/>
      <c r="Q31" s="103"/>
      <c r="R31" s="103"/>
      <c r="S31" s="103"/>
      <c r="T31" s="104"/>
      <c r="U31" s="93"/>
      <c r="V31" s="93"/>
      <c r="W31" s="93"/>
      <c r="X31" s="87">
        <f>SUM(D31:W31)</f>
        <v>5</v>
      </c>
      <c r="Y31" s="2"/>
      <c r="Z31" s="2"/>
    </row>
    <row r="32" spans="1:26" ht="12.75" customHeight="1">
      <c r="A32" s="192"/>
      <c r="B32" s="192"/>
      <c r="C32" s="192"/>
      <c r="D32" s="105">
        <f>SUM(D13:D31)</f>
        <v>16.5</v>
      </c>
      <c r="E32" s="105">
        <f>SUM(E13:E31)</f>
        <v>4</v>
      </c>
      <c r="F32" s="105">
        <f>SUM(F13:F31)</f>
        <v>4</v>
      </c>
      <c r="G32" s="105"/>
      <c r="H32" s="105">
        <f>SUM(H13:H31)</f>
        <v>8</v>
      </c>
      <c r="I32" s="193">
        <f>SUM(I13:I31)</f>
        <v>11</v>
      </c>
      <c r="J32" s="193"/>
      <c r="K32" s="193"/>
      <c r="L32" s="105">
        <f>SUM(L13:L31)</f>
        <v>0</v>
      </c>
      <c r="M32" s="105">
        <f>SUM(M13:M31)</f>
        <v>1</v>
      </c>
      <c r="N32" s="105">
        <f>SUM(N13:N31)</f>
        <v>0</v>
      </c>
      <c r="O32" s="105"/>
      <c r="P32" s="105">
        <f>SUM(P13:P31)</f>
        <v>0</v>
      </c>
      <c r="Q32" s="105"/>
      <c r="R32" s="105"/>
      <c r="S32" s="105"/>
      <c r="T32" s="106">
        <f>SUM(T13:T31)</f>
        <v>0</v>
      </c>
      <c r="U32" s="107"/>
      <c r="V32" s="107"/>
      <c r="W32" s="107">
        <f>SUM(W13:W31)</f>
        <v>2</v>
      </c>
      <c r="X32" s="108">
        <v>0</v>
      </c>
      <c r="Y32" s="2"/>
      <c r="Z32" s="2"/>
    </row>
    <row r="33" spans="1:27" ht="15.75" customHeight="1">
      <c r="A33" s="194" t="s">
        <v>90</v>
      </c>
      <c r="B33" s="194"/>
      <c r="C33" s="194"/>
      <c r="D33" s="109">
        <f>D10+D32</f>
        <v>106.5</v>
      </c>
      <c r="E33" s="109">
        <f>E10+E32</f>
        <v>33</v>
      </c>
      <c r="F33" s="109">
        <f>F10+F32</f>
        <v>42</v>
      </c>
      <c r="G33" s="109"/>
      <c r="H33" s="109">
        <f>H10+H32</f>
        <v>83</v>
      </c>
      <c r="I33" s="195">
        <f>I10+I32</f>
        <v>125</v>
      </c>
      <c r="J33" s="195"/>
      <c r="K33" s="195"/>
      <c r="L33" s="109">
        <f>L10+L32</f>
        <v>24</v>
      </c>
      <c r="M33" s="109">
        <f>M10+M32</f>
        <v>25</v>
      </c>
      <c r="N33" s="109">
        <f>N10+N32</f>
        <v>77</v>
      </c>
      <c r="O33" s="109">
        <f>O10</f>
        <v>36</v>
      </c>
      <c r="P33" s="109">
        <f>P10+P32</f>
        <v>34</v>
      </c>
      <c r="Q33" s="109">
        <f>Q10</f>
        <v>34</v>
      </c>
      <c r="R33" s="109"/>
      <c r="S33" s="109">
        <f>S10</f>
        <v>6</v>
      </c>
      <c r="T33" s="110">
        <f>T10+T32</f>
        <v>90</v>
      </c>
      <c r="U33" s="111">
        <f>U10+U32</f>
        <v>18</v>
      </c>
      <c r="V33" s="111"/>
      <c r="W33" s="111">
        <f>W10+W32</f>
        <v>20</v>
      </c>
      <c r="X33" s="112">
        <f>SUM(X13:X32)</f>
        <v>44.5</v>
      </c>
      <c r="Y33" s="113"/>
      <c r="Z33" s="2"/>
      <c r="AA33" s="114"/>
    </row>
    <row r="34" spans="1:26" ht="15">
      <c r="A34" s="115"/>
      <c r="B34" s="115"/>
      <c r="C34" s="115"/>
      <c r="D34" s="52"/>
      <c r="E34" s="52"/>
      <c r="F34" s="52"/>
      <c r="G34" s="52"/>
      <c r="H34" s="52"/>
      <c r="I34" s="52"/>
      <c r="J34" s="52"/>
      <c r="K34" s="52"/>
      <c r="L34" s="52"/>
      <c r="M34" s="52"/>
      <c r="N34" s="196"/>
      <c r="O34" s="196"/>
      <c r="P34" s="196"/>
      <c r="Q34" s="196"/>
      <c r="R34" s="196"/>
      <c r="S34" s="196"/>
      <c r="T34" s="196"/>
      <c r="U34" s="196"/>
      <c r="V34" s="196"/>
      <c r="W34" s="196"/>
      <c r="X34" s="116">
        <f>X10+X33</f>
        <v>778.5</v>
      </c>
      <c r="Y34" s="117"/>
      <c r="Z34" s="2"/>
    </row>
    <row r="35" spans="1:26" ht="15">
      <c r="A35" s="115"/>
      <c r="B35" s="115"/>
      <c r="C35" s="115"/>
      <c r="D35" s="52"/>
      <c r="E35" s="52"/>
      <c r="F35" s="52"/>
      <c r="G35" s="52"/>
      <c r="H35" s="52"/>
      <c r="I35" s="52"/>
      <c r="J35" s="52"/>
      <c r="K35" s="52"/>
      <c r="L35" s="52"/>
      <c r="M35" s="52"/>
      <c r="N35" s="52"/>
      <c r="O35" s="52"/>
      <c r="P35" s="197"/>
      <c r="Q35" s="197"/>
      <c r="R35" s="197"/>
      <c r="S35" s="197"/>
      <c r="T35" s="197"/>
      <c r="U35" s="118"/>
      <c r="V35" s="118"/>
      <c r="W35" s="118"/>
      <c r="X35" s="119"/>
      <c r="Y35" s="120"/>
      <c r="Z35" s="2"/>
    </row>
    <row r="36" spans="1:26" ht="12.75">
      <c r="A36" s="198" t="s">
        <v>91</v>
      </c>
      <c r="B36" s="198"/>
      <c r="C36" s="198"/>
      <c r="D36" s="121">
        <v>5</v>
      </c>
      <c r="E36" s="121">
        <v>2</v>
      </c>
      <c r="F36" s="121">
        <v>2</v>
      </c>
      <c r="G36" s="121"/>
      <c r="H36" s="121">
        <v>4</v>
      </c>
      <c r="I36" s="199">
        <v>6</v>
      </c>
      <c r="J36" s="199"/>
      <c r="K36" s="199"/>
      <c r="L36" s="121">
        <v>1</v>
      </c>
      <c r="M36" s="121">
        <v>1</v>
      </c>
      <c r="N36" s="121">
        <v>2</v>
      </c>
      <c r="O36" s="121"/>
      <c r="P36" s="121"/>
      <c r="Q36" s="121"/>
      <c r="R36" s="121"/>
      <c r="S36" s="121"/>
      <c r="T36" s="121">
        <v>4</v>
      </c>
      <c r="U36" s="121">
        <v>1</v>
      </c>
      <c r="V36" s="121"/>
      <c r="W36" s="121">
        <v>1</v>
      </c>
      <c r="X36" s="122"/>
      <c r="Y36" s="2"/>
      <c r="Z36" s="2"/>
    </row>
    <row r="37" spans="1:27" ht="12.75">
      <c r="A37" s="200" t="s">
        <v>92</v>
      </c>
      <c r="B37" s="200"/>
      <c r="C37" s="200"/>
      <c r="D37" s="123">
        <v>87</v>
      </c>
      <c r="E37" s="123">
        <v>35.4</v>
      </c>
      <c r="F37" s="123">
        <v>36</v>
      </c>
      <c r="G37" s="123"/>
      <c r="H37" s="123">
        <v>71</v>
      </c>
      <c r="I37" s="201">
        <v>104.4</v>
      </c>
      <c r="J37" s="201"/>
      <c r="K37" s="201"/>
      <c r="L37" s="123">
        <v>20</v>
      </c>
      <c r="M37" s="123">
        <v>21</v>
      </c>
      <c r="N37" s="124">
        <v>77</v>
      </c>
      <c r="O37" s="124">
        <v>43</v>
      </c>
      <c r="P37" s="124">
        <v>42</v>
      </c>
      <c r="Q37" s="124">
        <v>36</v>
      </c>
      <c r="R37" s="124"/>
      <c r="S37" s="124"/>
      <c r="T37" s="123">
        <v>77</v>
      </c>
      <c r="U37" s="125">
        <v>18</v>
      </c>
      <c r="V37" s="125"/>
      <c r="W37" s="125">
        <v>18</v>
      </c>
      <c r="X37" s="126">
        <f>SUM(D37:W37)</f>
        <v>685.8</v>
      </c>
      <c r="Y37" s="202" t="s">
        <v>93</v>
      </c>
      <c r="Z37" s="202"/>
      <c r="AA37" s="127">
        <f>(B1-C2)-X37</f>
        <v>3.7000000000000455</v>
      </c>
    </row>
    <row r="38" spans="1:26" ht="5.25" customHeight="1">
      <c r="A38" s="203"/>
      <c r="B38" s="203"/>
      <c r="C38" s="203"/>
      <c r="D38" s="94"/>
      <c r="E38" s="94"/>
      <c r="F38" s="94"/>
      <c r="G38" s="94"/>
      <c r="H38" s="94"/>
      <c r="I38" s="189"/>
      <c r="J38" s="189"/>
      <c r="K38" s="189"/>
      <c r="L38" s="94"/>
      <c r="M38" s="94"/>
      <c r="N38" s="128">
        <v>77</v>
      </c>
      <c r="O38" s="128"/>
      <c r="P38" s="128"/>
      <c r="Q38" s="128"/>
      <c r="R38" s="128"/>
      <c r="S38" s="128"/>
      <c r="T38" s="129"/>
      <c r="U38" s="130"/>
      <c r="V38" s="130"/>
      <c r="W38" s="130"/>
      <c r="X38" s="131"/>
      <c r="Y38" s="113"/>
      <c r="Z38" s="2"/>
    </row>
    <row r="39" spans="1:27" ht="12.75">
      <c r="A39" s="206" t="s">
        <v>94</v>
      </c>
      <c r="B39" s="206"/>
      <c r="C39" s="206"/>
      <c r="D39" s="105">
        <f>D33-D37</f>
        <v>19.5</v>
      </c>
      <c r="E39" s="105">
        <f>E33-E37</f>
        <v>-2.3999999999999986</v>
      </c>
      <c r="F39" s="105">
        <f>F33-F37</f>
        <v>6</v>
      </c>
      <c r="G39" s="105"/>
      <c r="H39" s="105">
        <f>H33-H37</f>
        <v>12</v>
      </c>
      <c r="I39" s="193">
        <f>I33-I37</f>
        <v>20.599999999999994</v>
      </c>
      <c r="J39" s="193"/>
      <c r="K39" s="193"/>
      <c r="L39" s="105">
        <f>L33-L37</f>
        <v>4</v>
      </c>
      <c r="M39" s="105">
        <f>M33-M37</f>
        <v>4</v>
      </c>
      <c r="N39" s="105">
        <f>N33-N37</f>
        <v>0</v>
      </c>
      <c r="O39" s="105"/>
      <c r="P39" s="105">
        <f>IF(ISBLANK(P37),"",P33-P37)</f>
        <v>-8</v>
      </c>
      <c r="Q39" s="105"/>
      <c r="R39" s="105"/>
      <c r="S39" s="105"/>
      <c r="T39" s="106">
        <f>T33-T37</f>
        <v>13</v>
      </c>
      <c r="U39" s="105">
        <f>U33-U37</f>
        <v>0</v>
      </c>
      <c r="V39" s="105"/>
      <c r="W39" s="105">
        <f>W33-W37</f>
        <v>2</v>
      </c>
      <c r="X39" s="132">
        <f>SUM(D39:W39)</f>
        <v>70.69999999999999</v>
      </c>
      <c r="Y39" s="202" t="s">
        <v>95</v>
      </c>
      <c r="Z39" s="202"/>
      <c r="AA39" s="127">
        <f>C2-X39</f>
        <v>-10.199999999999989</v>
      </c>
    </row>
    <row r="40" spans="1:26" ht="15">
      <c r="A40" s="207" t="s">
        <v>96</v>
      </c>
      <c r="B40" s="207"/>
      <c r="C40" s="207"/>
      <c r="D40" s="133">
        <f>D37+D39</f>
        <v>106.5</v>
      </c>
      <c r="E40" s="133">
        <f>IF(ISBLANK(E37),"",E37+E39)</f>
        <v>33</v>
      </c>
      <c r="F40" s="133">
        <f>IF(ISBLANK(F37),"",F37+F39)</f>
        <v>42</v>
      </c>
      <c r="G40" s="133"/>
      <c r="H40" s="133">
        <f>IF(ISBLANK(H37),"",H37+H39)</f>
        <v>83</v>
      </c>
      <c r="I40" s="208">
        <f>IF(ISBLANK(I37),"",I37+I39)</f>
        <v>125</v>
      </c>
      <c r="J40" s="208"/>
      <c r="K40" s="208"/>
      <c r="L40" s="133">
        <f>IF(ISBLANK(L37),"",L37+L39)</f>
        <v>24</v>
      </c>
      <c r="M40" s="133">
        <f>IF(ISBLANK(M37),"",M37+M39)</f>
        <v>25</v>
      </c>
      <c r="N40" s="133">
        <f>IF(ISBLANK(N37),"",N37+N39)</f>
        <v>77</v>
      </c>
      <c r="O40" s="133"/>
      <c r="P40" s="133">
        <f>IF(ISBLANK(P37),"",P37+P39)</f>
        <v>34</v>
      </c>
      <c r="Q40" s="133"/>
      <c r="R40" s="133"/>
      <c r="S40" s="133"/>
      <c r="T40" s="134">
        <f>IF(ISBLANK(T37),"",T37+T39)</f>
        <v>90</v>
      </c>
      <c r="U40" s="133">
        <f>IF(ISBLANK(U37),"",U37+U39)</f>
        <v>18</v>
      </c>
      <c r="V40" s="133"/>
      <c r="W40" s="133">
        <f>IF(ISBLANK(W37),"",W37+W39)</f>
        <v>20</v>
      </c>
      <c r="X40" s="133">
        <f>IF(ISBLANK(X37),"",X37+X39)</f>
        <v>756.5</v>
      </c>
      <c r="Y40" s="120"/>
      <c r="Z40" s="2"/>
    </row>
    <row r="41" spans="1:26" ht="18.75" customHeight="1">
      <c r="A41" s="171" t="s">
        <v>97</v>
      </c>
      <c r="B41" s="171"/>
      <c r="C41" s="171"/>
      <c r="D41" s="171"/>
      <c r="E41" s="171"/>
      <c r="F41" s="171"/>
      <c r="G41" s="171"/>
      <c r="H41" s="171"/>
      <c r="I41" s="171"/>
      <c r="J41" s="171"/>
      <c r="K41" s="171"/>
      <c r="L41" s="171"/>
      <c r="M41" s="171"/>
      <c r="N41" s="171"/>
      <c r="O41" s="171"/>
      <c r="P41" s="171"/>
      <c r="Q41" s="171"/>
      <c r="R41" s="171"/>
      <c r="S41" s="171"/>
      <c r="T41" s="171"/>
      <c r="U41" s="135"/>
      <c r="V41" s="135"/>
      <c r="W41" s="135"/>
      <c r="X41" s="136">
        <f>C2-X39</f>
        <v>-10.199999999999989</v>
      </c>
      <c r="Y41" s="137"/>
      <c r="Z41" s="2"/>
    </row>
    <row r="42" spans="1:26" ht="12.75">
      <c r="A42" s="138"/>
      <c r="B42" s="138"/>
      <c r="C42" s="139"/>
      <c r="D42" s="139"/>
      <c r="E42" s="140"/>
      <c r="F42" s="139"/>
      <c r="G42" s="139"/>
      <c r="H42" s="140"/>
      <c r="I42" s="139"/>
      <c r="J42" s="140"/>
      <c r="K42" s="139"/>
      <c r="L42" s="139"/>
      <c r="M42" s="139"/>
      <c r="N42" s="139"/>
      <c r="O42" s="139"/>
      <c r="P42" s="204"/>
      <c r="Q42" s="204"/>
      <c r="R42" s="204"/>
      <c r="S42" s="204"/>
      <c r="T42" s="204"/>
      <c r="U42" s="141"/>
      <c r="V42" s="141"/>
      <c r="W42" s="141"/>
      <c r="X42" s="142"/>
      <c r="Y42" s="2"/>
      <c r="Z42" s="2"/>
    </row>
    <row r="43" spans="1:24" ht="12.75">
      <c r="A43" s="205"/>
      <c r="B43" s="205"/>
      <c r="C43" s="205"/>
      <c r="D43" s="205"/>
      <c r="E43" s="205"/>
      <c r="F43" s="205"/>
      <c r="G43" s="205"/>
      <c r="H43" s="205"/>
      <c r="I43" s="205"/>
      <c r="J43" s="205"/>
      <c r="K43" s="205"/>
      <c r="L43" s="205"/>
      <c r="M43" s="205"/>
      <c r="N43" s="205"/>
      <c r="O43" s="205"/>
      <c r="P43" s="205"/>
      <c r="Q43" s="205"/>
      <c r="R43" s="205"/>
      <c r="S43" s="205"/>
      <c r="T43" s="205"/>
      <c r="U43" s="115"/>
      <c r="V43" s="115"/>
      <c r="W43" s="115"/>
      <c r="X43" s="143"/>
    </row>
    <row r="44" spans="1:24" ht="12.75">
      <c r="A44" s="52"/>
      <c r="B44" s="52"/>
      <c r="C44" s="52"/>
      <c r="D44" s="144"/>
      <c r="E44" s="144"/>
      <c r="F44" s="144"/>
      <c r="G44" s="144"/>
      <c r="H44" s="144"/>
      <c r="I44" s="186"/>
      <c r="J44" s="186"/>
      <c r="K44" s="186"/>
      <c r="L44" s="144"/>
      <c r="M44" s="145"/>
      <c r="N44" s="144"/>
      <c r="O44" s="144"/>
      <c r="P44" s="144"/>
      <c r="Q44" s="144"/>
      <c r="R44" s="144"/>
      <c r="S44" s="144"/>
      <c r="T44" s="144"/>
      <c r="U44" s="144"/>
      <c r="V44" s="144"/>
      <c r="W44" s="144"/>
      <c r="X44" s="144"/>
    </row>
  </sheetData>
  <sheetProtection selectLockedCells="1" selectUnlockedCells="1"/>
  <mergeCells count="76">
    <mergeCell ref="P42:T42"/>
    <mergeCell ref="A43:T43"/>
    <mergeCell ref="I44:K44"/>
    <mergeCell ref="A39:C39"/>
    <mergeCell ref="I39:K39"/>
    <mergeCell ref="Y39:Z39"/>
    <mergeCell ref="A40:C40"/>
    <mergeCell ref="I40:K40"/>
    <mergeCell ref="A41:T41"/>
    <mergeCell ref="A36:C36"/>
    <mergeCell ref="I36:K36"/>
    <mergeCell ref="A37:C37"/>
    <mergeCell ref="I37:K37"/>
    <mergeCell ref="Y37:Z37"/>
    <mergeCell ref="A38:C38"/>
    <mergeCell ref="I38:K38"/>
    <mergeCell ref="A32:C32"/>
    <mergeCell ref="I32:K32"/>
    <mergeCell ref="A33:C33"/>
    <mergeCell ref="I33:K33"/>
    <mergeCell ref="N34:W34"/>
    <mergeCell ref="P35:T35"/>
    <mergeCell ref="A28:C28"/>
    <mergeCell ref="A29:C29"/>
    <mergeCell ref="I29:K29"/>
    <mergeCell ref="A30:C30"/>
    <mergeCell ref="I30:K30"/>
    <mergeCell ref="A31:C31"/>
    <mergeCell ref="I31:K31"/>
    <mergeCell ref="A24:C24"/>
    <mergeCell ref="I24:K24"/>
    <mergeCell ref="A25:C25"/>
    <mergeCell ref="I25:K25"/>
    <mergeCell ref="A26:C26"/>
    <mergeCell ref="A27:C27"/>
    <mergeCell ref="A20:C20"/>
    <mergeCell ref="I20:K20"/>
    <mergeCell ref="A21:C21"/>
    <mergeCell ref="I21:K21"/>
    <mergeCell ref="A22:C22"/>
    <mergeCell ref="A23:C23"/>
    <mergeCell ref="I23:K23"/>
    <mergeCell ref="A17:C17"/>
    <mergeCell ref="I17:K17"/>
    <mergeCell ref="A18:C18"/>
    <mergeCell ref="I18:K18"/>
    <mergeCell ref="A19:C19"/>
    <mergeCell ref="I19:K19"/>
    <mergeCell ref="A14:C14"/>
    <mergeCell ref="I14:K14"/>
    <mergeCell ref="A15:C15"/>
    <mergeCell ref="I15:K15"/>
    <mergeCell ref="A16:C16"/>
    <mergeCell ref="I16:K16"/>
    <mergeCell ref="A10:C10"/>
    <mergeCell ref="I10:K10"/>
    <mergeCell ref="A11:B11"/>
    <mergeCell ref="A12:E12"/>
    <mergeCell ref="I12:K12"/>
    <mergeCell ref="A13:C13"/>
    <mergeCell ref="I13:K13"/>
    <mergeCell ref="A6:C6"/>
    <mergeCell ref="I6:K6"/>
    <mergeCell ref="A7:C7"/>
    <mergeCell ref="I7:K7"/>
    <mergeCell ref="A8:C8"/>
    <mergeCell ref="A9:C9"/>
    <mergeCell ref="I9:K9"/>
    <mergeCell ref="B1:C1"/>
    <mergeCell ref="D1:X1"/>
    <mergeCell ref="Y1:Y2"/>
    <mergeCell ref="A2:B2"/>
    <mergeCell ref="B4:C4"/>
    <mergeCell ref="D5:H5"/>
    <mergeCell ref="I5:K5"/>
    <mergeCell ref="L5:M5"/>
  </mergeCells>
  <printOptions horizontalCentered="1" verticalCentered="1"/>
  <pageMargins left="0.19652777777777777" right="0.19652777777777777" top="0.48958333333333337" bottom="0.5597222222222222" header="0.25972222222222224" footer="0.35000000000000003"/>
  <pageSetup horizontalDpi="300" verticalDpi="300" orientation="landscape" paperSize="9" scale="81"/>
  <headerFooter alignWithMargins="0">
    <oddHeader>&amp;C&amp;"Arial,Gras"&amp;14PRÉPARATION RENTRÉE 2006</oddHeader>
    <oddFooter>&amp;L&amp;D &amp;T&amp;R&amp;"Arial,Gras"TABLEAU 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Legrand</dc:creator>
  <cp:keywords/>
  <dc:description/>
  <cp:lastModifiedBy>Antonin</cp:lastModifiedBy>
  <dcterms:created xsi:type="dcterms:W3CDTF">2023-11-17T18:02:37Z</dcterms:created>
  <dcterms:modified xsi:type="dcterms:W3CDTF">2024-01-24T15:23:50Z</dcterms:modified>
  <cp:category/>
  <cp:version/>
  <cp:contentType/>
  <cp:contentStatus/>
</cp:coreProperties>
</file>